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0" yWindow="0" windowWidth="28800" windowHeight="12225" tabRatio="914"/>
  </bookViews>
  <sheets>
    <sheet name="18070009" sheetId="3" r:id="rId1"/>
  </sheets>
  <definedNames>
    <definedName name="_xlnm.Print_Titles" localSheetId="0">'18070009'!$1:$7</definedName>
    <definedName name="_xlnm.Print_Area" localSheetId="0">'18070009'!$A$1:$J$104</definedName>
  </definedNames>
  <calcPr calcId="125725"/>
</workbook>
</file>

<file path=xl/calcChain.xml><?xml version="1.0" encoding="utf-8"?>
<calcChain xmlns="http://schemas.openxmlformats.org/spreadsheetml/2006/main">
  <c r="A34" i="3"/>
  <c r="A33"/>
  <c r="J33" l="1"/>
  <c r="I33"/>
  <c r="J22" l="1"/>
  <c r="I22"/>
  <c r="I34" l="1"/>
  <c r="J34"/>
  <c r="J72" l="1"/>
  <c r="I72"/>
  <c r="I67"/>
  <c r="I66"/>
  <c r="I65"/>
  <c r="I64"/>
  <c r="I63"/>
  <c r="A63"/>
  <c r="A64" s="1"/>
  <c r="A65" s="1"/>
  <c r="A66" s="1"/>
  <c r="A67" s="1"/>
  <c r="A68" s="1"/>
  <c r="J64"/>
  <c r="J65"/>
  <c r="J63"/>
  <c r="J66"/>
  <c r="J67"/>
  <c r="J50" l="1"/>
  <c r="I50"/>
  <c r="A28"/>
  <c r="A29" s="1"/>
  <c r="J28"/>
  <c r="I28"/>
  <c r="J84" l="1"/>
  <c r="I84"/>
  <c r="J77"/>
  <c r="I77"/>
  <c r="I78"/>
  <c r="J78"/>
  <c r="A30" l="1"/>
  <c r="A31" s="1"/>
  <c r="A32" s="1"/>
  <c r="J29"/>
  <c r="I29"/>
  <c r="A35" l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J80"/>
  <c r="I80"/>
  <c r="J79"/>
  <c r="I79"/>
  <c r="A69"/>
  <c r="A70" s="1"/>
  <c r="A71" s="1"/>
  <c r="A72" s="1"/>
  <c r="A73" s="1"/>
  <c r="A60"/>
  <c r="A54"/>
  <c r="A74" l="1"/>
  <c r="A75" s="1"/>
  <c r="A76" s="1"/>
  <c r="A77" s="1"/>
  <c r="A78" s="1"/>
  <c r="A79"/>
  <c r="A80" s="1"/>
  <c r="A81" s="1"/>
  <c r="A82" s="1"/>
  <c r="J88"/>
  <c r="I88"/>
  <c r="J87"/>
  <c r="I87"/>
  <c r="J86"/>
  <c r="I86"/>
  <c r="J85"/>
  <c r="I85"/>
  <c r="J83"/>
  <c r="I83"/>
  <c r="J82"/>
  <c r="I82"/>
  <c r="A83" l="1"/>
  <c r="I99"/>
  <c r="J99"/>
  <c r="I100"/>
  <c r="J100"/>
  <c r="I101"/>
  <c r="J101"/>
  <c r="I102"/>
  <c r="J102"/>
  <c r="I103"/>
  <c r="J103"/>
  <c r="J98"/>
  <c r="I98"/>
  <c r="J95"/>
  <c r="I95"/>
  <c r="J91"/>
  <c r="I91"/>
  <c r="I60"/>
  <c r="J60"/>
  <c r="I62"/>
  <c r="J62"/>
  <c r="I68"/>
  <c r="J68"/>
  <c r="I69"/>
  <c r="J69"/>
  <c r="I70"/>
  <c r="J70"/>
  <c r="I71"/>
  <c r="J71"/>
  <c r="I73"/>
  <c r="J73"/>
  <c r="I74"/>
  <c r="J74"/>
  <c r="I75"/>
  <c r="J75"/>
  <c r="I76"/>
  <c r="J76"/>
  <c r="I81"/>
  <c r="J81"/>
  <c r="J59"/>
  <c r="I59"/>
  <c r="J54"/>
  <c r="I54"/>
  <c r="J53"/>
  <c r="I53"/>
  <c r="I21"/>
  <c r="J27"/>
  <c r="I30"/>
  <c r="J30"/>
  <c r="I31"/>
  <c r="J31"/>
  <c r="I32"/>
  <c r="J32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1"/>
  <c r="J51"/>
  <c r="I27"/>
  <c r="J23"/>
  <c r="I23"/>
  <c r="J21"/>
  <c r="E20"/>
  <c r="A84" l="1"/>
  <c r="A85" s="1"/>
  <c r="A86" s="1"/>
  <c r="A87" s="1"/>
  <c r="A88" s="1"/>
  <c r="J14"/>
  <c r="J16"/>
  <c r="J15"/>
  <c r="J13"/>
  <c r="J12"/>
  <c r="I14" l="1"/>
  <c r="I15"/>
  <c r="I16"/>
  <c r="J11"/>
  <c r="J18" s="1"/>
  <c r="I12" l="1"/>
  <c r="I13"/>
  <c r="I11"/>
  <c r="I18" l="1"/>
  <c r="E97"/>
  <c r="E94"/>
  <c r="E90"/>
  <c r="E56"/>
  <c r="E25"/>
  <c r="A11" l="1"/>
  <c r="A12" l="1"/>
  <c r="A20"/>
  <c r="A13" l="1"/>
  <c r="A25"/>
  <c r="A14" l="1"/>
  <c r="A56"/>
  <c r="A15" l="1"/>
  <c r="A16" s="1"/>
  <c r="A90"/>
  <c r="A94" l="1"/>
  <c r="A97" l="1"/>
</calcChain>
</file>

<file path=xl/sharedStrings.xml><?xml version="1.0" encoding="utf-8"?>
<sst xmlns="http://schemas.openxmlformats.org/spreadsheetml/2006/main" count="266" uniqueCount="141">
  <si>
    <t>Poř. číslo</t>
  </si>
  <si>
    <t>m.
j.</t>
  </si>
  <si>
    <t>ks</t>
  </si>
  <si>
    <t>Mn.</t>
  </si>
  <si>
    <t>Investor:</t>
  </si>
  <si>
    <t>Akce:</t>
  </si>
  <si>
    <t>Stupeň dokumentace:</t>
  </si>
  <si>
    <t>Část:</t>
  </si>
  <si>
    <t>Datum:</t>
  </si>
  <si>
    <t>Archivní číslo:</t>
  </si>
  <si>
    <t>Označení
ve výkrese</t>
  </si>
  <si>
    <t>Popis, druh</t>
  </si>
  <si>
    <t>Rozsah činnosti</t>
  </si>
  <si>
    <t>1.1</t>
  </si>
  <si>
    <t>1.2</t>
  </si>
  <si>
    <t>2.1</t>
  </si>
  <si>
    <t>3.1</t>
  </si>
  <si>
    <t>3.2</t>
  </si>
  <si>
    <t>4.1</t>
  </si>
  <si>
    <t>7.1</t>
  </si>
  <si>
    <t>7.2</t>
  </si>
  <si>
    <t>7.6</t>
  </si>
  <si>
    <t>7.7</t>
  </si>
  <si>
    <t>7.8</t>
  </si>
  <si>
    <t>Návrh vnitřního vybavení:</t>
  </si>
  <si>
    <t>Rozvody jsou navrženy dle ČSN – EN 33 2000 – 5 -52 kabely s měděným jádrem,dle potřeby stíněnými, uloženými ve žlabech MARS a pancéřových trubkách, popř. na kabelových roštech s oddělenou silovou a sdělovací částí. V místech s možností mechanického poškození jsou chráněny pancéřovou trubkou, nebo PVC hadicí. Přístroje a příslušenství jsou v provedení a krytí odpovídajícímu ČSN – EN 33 2000 – 5 - 51.</t>
  </si>
  <si>
    <t>M</t>
  </si>
  <si>
    <t>P</t>
  </si>
  <si>
    <t>REKAPITULACE</t>
  </si>
  <si>
    <t>Elektroinstalace osvětlení, zásuvky</t>
  </si>
  <si>
    <t>Ostatní montážní práce</t>
  </si>
  <si>
    <t>Jiné - dokumetace, SW, zkoušky, školení, revize, doprava, ...</t>
  </si>
  <si>
    <t>CELKEM</t>
  </si>
  <si>
    <t>Jedn. cena [Kč]</t>
  </si>
  <si>
    <t>Stavba:</t>
  </si>
  <si>
    <t>Smyčkové testy, oživení, seřízení, komplexní zkoušky, zaškolení a uvedení zařízení do provozu</t>
  </si>
  <si>
    <t>Doprava</t>
  </si>
  <si>
    <t>Třídění a likvidace odpadu elektro</t>
  </si>
  <si>
    <t>Revizní zpráva</t>
  </si>
  <si>
    <t>S</t>
  </si>
  <si>
    <t>D</t>
  </si>
  <si>
    <t>set</t>
  </si>
  <si>
    <t>m</t>
  </si>
  <si>
    <t>kpl</t>
  </si>
  <si>
    <t>Město Studénka</t>
  </si>
  <si>
    <t>Dokumentace provedení stavby</t>
  </si>
  <si>
    <t>Elektro</t>
  </si>
  <si>
    <t>IVITAS, a.s.</t>
  </si>
  <si>
    <t>Zimní stadion
Studénka</t>
  </si>
  <si>
    <t>Vybavení stávajícího rozvaděče RO</t>
  </si>
  <si>
    <t>hod</t>
  </si>
  <si>
    <r>
      <t>Střešní ventilátor DVCI 355-S POTI (8 ks)
230 V; 50 Hz; P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= 528 W; 2,23 A;
(dodádka VZT)</t>
    </r>
  </si>
  <si>
    <t>Zařízení Elektro</t>
  </si>
  <si>
    <t>2.2</t>
  </si>
  <si>
    <t>Montáž a zapojení vnitřního vybavení:</t>
  </si>
  <si>
    <t>Montáž nově dodávaného vybavení</t>
  </si>
  <si>
    <t>Dodávky
Cena [Kč]</t>
  </si>
  <si>
    <t>Výkony
Cena [Kč]</t>
  </si>
  <si>
    <t>Kabely a kabelové trasy</t>
  </si>
  <si>
    <t>Lešení výška 8 m (pro vertikálni kabelvou trasu)</t>
  </si>
  <si>
    <t>Svislá přeprava materiálu do výšky 16 m</t>
  </si>
  <si>
    <t>Vytvoření kabelových tras</t>
  </si>
  <si>
    <t>Natažení ovládací kabeláže</t>
  </si>
  <si>
    <t>Natažení silové kabeláže</t>
  </si>
  <si>
    <t>Zapojení kabeláže v rozvaděči a v regulátoru</t>
  </si>
  <si>
    <t>Zimní stadion Studénka
Oprava střešní konstrukce nad zimním stadionem</t>
  </si>
  <si>
    <t>Jistič jednopólový, charakteristika B, 4 A, vypínací schopnost 10 kA</t>
  </si>
  <si>
    <t>RO</t>
  </si>
  <si>
    <t>-FA1 ÷ FA9</t>
  </si>
  <si>
    <t>Proudový chránič dvoupólový, jmenovitý proud 25 A, reziduální proud 300 mA, vypínací schopnost 10 kA</t>
  </si>
  <si>
    <t>-FI1 ÷ FI9</t>
  </si>
  <si>
    <r>
      <t>Svorka řadová s upínacím třmenem, béžová, do průřezu vodiče 2,5 mm</t>
    </r>
    <r>
      <rPr>
        <sz val="10"/>
        <rFont val="Calibri"/>
        <family val="2"/>
        <charset val="238"/>
      </rPr>
      <t>²</t>
    </r>
  </si>
  <si>
    <t>-X1</t>
  </si>
  <si>
    <r>
      <t>Svorka řadová s upínacím třmenem, modrá, do průřezu vodiče 2,5 mm</t>
    </r>
    <r>
      <rPr>
        <sz val="10"/>
        <rFont val="Calibri"/>
        <family val="2"/>
        <charset val="238"/>
      </rPr>
      <t>²</t>
    </r>
  </si>
  <si>
    <r>
      <t>Svorka řadová s upínacím třmenem, červená, do průřezu vodiče 2,5 mm</t>
    </r>
    <r>
      <rPr>
        <sz val="10"/>
        <rFont val="Calibri"/>
        <family val="2"/>
        <charset val="238"/>
      </rPr>
      <t>²</t>
    </r>
  </si>
  <si>
    <t>-X+</t>
  </si>
  <si>
    <r>
      <t>Svorka řadová s upínacím třmenem, tmavě modrá, do průřezu vodiče 2,5 mm</t>
    </r>
    <r>
      <rPr>
        <sz val="10"/>
        <rFont val="Calibri"/>
        <family val="2"/>
        <charset val="238"/>
      </rPr>
      <t>²</t>
    </r>
  </si>
  <si>
    <t>-X-</t>
  </si>
  <si>
    <t>Příslušenství k svorkovnicím: Koncová vzpěra, béžová</t>
  </si>
  <si>
    <t>-X1, X+, X-</t>
  </si>
  <si>
    <t>Příslušenství k svorkovnicím: Držák štítku 9,5 mm, béžový</t>
  </si>
  <si>
    <t>Příslušenství k svorkovnicím: Bočnice řadové svorky, béžová</t>
  </si>
  <si>
    <t>Nosná lišta - děrovaná (perforovaná) hluboká, hloubka 15mm, 2m, pozinkovaná</t>
  </si>
  <si>
    <t>Vývodka PG11, plastová s maticí, IP66</t>
  </si>
  <si>
    <r>
      <t>Vnitřní vydrátování: vodič CYA 2,5 mm</t>
    </r>
    <r>
      <rPr>
        <sz val="10"/>
        <rFont val="Calibri"/>
        <family val="2"/>
        <charset val="238"/>
      </rPr>
      <t>²</t>
    </r>
    <r>
      <rPr>
        <sz val="10"/>
        <rFont val="Arial"/>
        <family val="2"/>
        <charset val="238"/>
      </rPr>
      <t xml:space="preserve"> černý</t>
    </r>
  </si>
  <si>
    <r>
      <t>Vnitřní vydrátování: vodič CYA 2,5 mm</t>
    </r>
    <r>
      <rPr>
        <sz val="10"/>
        <rFont val="Calibri"/>
        <family val="2"/>
        <charset val="238"/>
      </rPr>
      <t>²</t>
    </r>
    <r>
      <rPr>
        <sz val="10"/>
        <rFont val="Arial"/>
        <family val="2"/>
        <charset val="238"/>
      </rPr>
      <t xml:space="preserve"> modrý</t>
    </r>
  </si>
  <si>
    <r>
      <t>Vnitřní vydrátování: vodič CYA 2,5 mm</t>
    </r>
    <r>
      <rPr>
        <sz val="10"/>
        <rFont val="Calibri"/>
        <family val="2"/>
        <charset val="238"/>
      </rPr>
      <t>²</t>
    </r>
    <r>
      <rPr>
        <sz val="10"/>
        <rFont val="Arial"/>
        <family val="2"/>
        <charset val="238"/>
      </rPr>
      <t xml:space="preserve"> zelenožlutý</t>
    </r>
  </si>
  <si>
    <r>
      <t>Vnitřní vydrátování: vodič CYA 1,0 mm</t>
    </r>
    <r>
      <rPr>
        <sz val="10"/>
        <rFont val="Calibri"/>
        <family val="2"/>
        <charset val="238"/>
      </rPr>
      <t>²</t>
    </r>
    <r>
      <rPr>
        <sz val="10"/>
        <rFont val="Arial"/>
        <family val="2"/>
        <charset val="238"/>
      </rPr>
      <t xml:space="preserve"> rudý</t>
    </r>
  </si>
  <si>
    <r>
      <t>Vnitřní vydrátování: vodič CYA 1,0 mm</t>
    </r>
    <r>
      <rPr>
        <sz val="10"/>
        <rFont val="Calibri"/>
        <family val="2"/>
        <charset val="238"/>
      </rPr>
      <t>²</t>
    </r>
    <r>
      <rPr>
        <sz val="10"/>
        <rFont val="Arial"/>
        <family val="2"/>
        <charset val="238"/>
      </rPr>
      <t xml:space="preserve"> tmavě modrý</t>
    </r>
  </si>
  <si>
    <t>Vnitřní vydrátování: vodič CYA 4,0 mm² černý</t>
  </si>
  <si>
    <t>Vnitřní vydrátování: vodič CYA 4,0 mm² modrý</t>
  </si>
  <si>
    <t>Vnitřní vydrátování: vodič CYA 4,0 mm² zelenožlutý</t>
  </si>
  <si>
    <t>Vnitřní vydrátování rozaděče.
Zapojení nově dodávaného vybavení v rozvaděči</t>
  </si>
  <si>
    <t>Kabelové trasy:</t>
  </si>
  <si>
    <t>Kabely:</t>
  </si>
  <si>
    <t>Bezhalogenový silový kabel s malým množstvím uvolněného tepla v případě požáru, bez požadavku na zachování funkčnosti</t>
  </si>
  <si>
    <t>Bezhalogenový nízkofrekvenční sdělovací kabel s Al stíněním a malým množstvím uvolněného tepla v případě požáru, bez požadavku na zachování funkčnosti</t>
  </si>
  <si>
    <t>Elektroinstalační lišta, bezhalogenová, 80×40 mm, bílá</t>
  </si>
  <si>
    <t>Drátěný kabelový žlab, 60×60 mm</t>
  </si>
  <si>
    <t>Drátěný kabelový žlab, 60×100 mm</t>
  </si>
  <si>
    <t>Podpěra drátěného žlabu šířky 100 mm</t>
  </si>
  <si>
    <t>Nerezová páska pro středně těžké upínání, rozměr 16 x 0.75 mm, návin 30 m v kartonu.</t>
  </si>
  <si>
    <t>bal</t>
  </si>
  <si>
    <t>Nerezová spona pro nerezovou pásku 16 mm</t>
  </si>
  <si>
    <t>Drobný montážní a instalační materiál</t>
  </si>
  <si>
    <t>Podpěra vedení na ploché střechy</t>
  </si>
  <si>
    <t>Víčko pro podpěru vedení na ploché střechy</t>
  </si>
  <si>
    <t>Dokumentace - dodavatelská a skutečného stavu, manuály, návody.</t>
  </si>
  <si>
    <t>Nastavení regulátoru</t>
  </si>
  <si>
    <t>-OP1</t>
  </si>
  <si>
    <t>-SV1 ÷ SV8</t>
  </si>
  <si>
    <t>3×1,5 RE</t>
  </si>
  <si>
    <t>1×2×0,8</t>
  </si>
  <si>
    <t>-F1</t>
  </si>
  <si>
    <t>Jistič trojpólový, charakteristika B, 20 A, vypínací schopnost 10 kA</t>
  </si>
  <si>
    <t>20B-3</t>
  </si>
  <si>
    <t>4B-1</t>
  </si>
  <si>
    <t>Elektroinstalační trubka pro venkovní použití, bezhalogenová, UV stabilní, dn 20 mm, di 14,1 mm</t>
  </si>
  <si>
    <t>Příchytka pro bezhalogenovou trubku průměru 20 mm</t>
  </si>
  <si>
    <t>Prostup o průměro 50 mm pro kabely s integrovanou PVC manžetou (hydroizolační fólie na bázi PVC), výška nad izolaci 30 cm, hloubka pod izolaci 20 cm
(Zakázkově prodloužit pod manžetou o 200 mm)</t>
  </si>
  <si>
    <t>Tepelná ocrana pro prostup kabelů střechou
vnitřní průměr 50 mm, tloušťka 9 mm</t>
  </si>
  <si>
    <t>Vytvoření 4 ks otvorů střechou o průměrů 65 mm, zaizolování a ukotvení PVC prostupů</t>
  </si>
  <si>
    <t>-FU1</t>
  </si>
  <si>
    <t>Třípólový varistorový svodič bleskových proudů</t>
  </si>
  <si>
    <t>12,5 V/3</t>
  </si>
  <si>
    <t>Drobný montážní, spojovací a propojovací materiál (šrouby, matice, nýty, dutinky, oka, apod.)</t>
  </si>
  <si>
    <t>Vnitřní vydrátování: vodič CYA 16,0 mm² zelenožlutý</t>
  </si>
  <si>
    <t>kryt koncový (pro trasu z RO k OP)</t>
  </si>
  <si>
    <t>Lišta vkládací 1813 mm bílá (pro trasu z RO k OP)</t>
  </si>
  <si>
    <t>kryt spojovací (pro trasu z RO k OP)</t>
  </si>
  <si>
    <t>kryt ohybový (pro trasu z RO k OP)</t>
  </si>
  <si>
    <t>roh vnitřní (pro trasu z RO k OP)</t>
  </si>
  <si>
    <t>Elektroinstalační trubka pro venkovní použití, bezhalogenová, UV stabilní, dn 32 mm, di 24,2 mm</t>
  </si>
  <si>
    <t>-OP</t>
  </si>
  <si>
    <t>Můstek krytý PE 15 - F2</t>
  </si>
  <si>
    <t>-XPE</t>
  </si>
  <si>
    <t>1.3</t>
  </si>
  <si>
    <t>-RRD</t>
  </si>
  <si>
    <t>EC-VENT Rozvaděč (1 ks)
230 V; 50 Hz; signál 0÷10 V
(dodádka VZT)</t>
  </si>
  <si>
    <t>EC-VENT Nástěnný ovládací panel (1 ks)
signál 0÷10 V
(dodádka VZT)</t>
  </si>
  <si>
    <r>
      <t>Svorka řadová s upínacím třmenem, zelenožlutá, do průřezu vodiče 2,5 mm</t>
    </r>
    <r>
      <rPr>
        <sz val="10"/>
        <rFont val="Calibri"/>
        <family val="2"/>
        <charset val="238"/>
      </rPr>
      <t>²</t>
    </r>
  </si>
</sst>
</file>

<file path=xl/styles.xml><?xml version="1.0" encoding="utf-8"?>
<styleSheet xmlns="http://schemas.openxmlformats.org/spreadsheetml/2006/main">
  <numFmts count="5">
    <numFmt numFmtId="164" formatCode="0&quot;.&quot;"/>
    <numFmt numFmtId="165" formatCode="0.0"/>
    <numFmt numFmtId="166" formatCode="mm\/yyyy"/>
    <numFmt numFmtId="167" formatCode="#,##0.00\ _K_č"/>
    <numFmt numFmtId="168" formatCode="#,##0.00\ &quot;Kč&quot;"/>
  </numFmts>
  <fonts count="13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8"/>
      <name val="Arial"/>
      <family val="2"/>
      <charset val="238"/>
    </font>
    <font>
      <sz val="10"/>
      <name val="Calibri"/>
      <family val="2"/>
      <charset val="238"/>
    </font>
    <font>
      <vertAlign val="subscript"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31"/>
      </patternFill>
    </fill>
  </fills>
  <borders count="15">
    <border>
      <left/>
      <right/>
      <top/>
      <bottom/>
      <diagonal/>
    </border>
    <border>
      <left style="medium">
        <color theme="1"/>
      </left>
      <right style="thin">
        <color theme="0" tint="-0.499984740745262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1"/>
      </right>
      <top style="medium">
        <color theme="1"/>
      </top>
      <bottom style="thin">
        <color theme="0" tint="-0.499984740745262"/>
      </bottom>
      <diagonal/>
    </border>
    <border>
      <left style="medium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1"/>
      </left>
      <right style="thin">
        <color theme="0" tint="-0.499984740745262"/>
      </right>
      <top style="thin">
        <color theme="0" tint="-0.499984740745262"/>
      </top>
      <bottom style="medium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1"/>
      </bottom>
      <diagonal/>
    </border>
    <border>
      <left style="thin">
        <color theme="0" tint="-0.499984740745262"/>
      </left>
      <right style="medium">
        <color theme="1"/>
      </right>
      <top style="thin">
        <color theme="0" tint="-0.499984740745262"/>
      </top>
      <bottom style="medium">
        <color theme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theme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theme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theme="1"/>
      </bottom>
      <diagonal/>
    </border>
  </borders>
  <cellStyleXfs count="2">
    <xf numFmtId="0" fontId="0" fillId="0" borderId="0"/>
    <xf numFmtId="0" fontId="4" fillId="0" borderId="0"/>
  </cellStyleXfs>
  <cellXfs count="12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167" fontId="1" fillId="0" borderId="2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left" vertical="center" wrapText="1"/>
    </xf>
    <xf numFmtId="167" fontId="1" fillId="0" borderId="5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center" wrapText="1"/>
    </xf>
    <xf numFmtId="167" fontId="2" fillId="0" borderId="5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vertical="center"/>
    </xf>
    <xf numFmtId="49" fontId="1" fillId="0" borderId="8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167" fontId="2" fillId="0" borderId="5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1" fillId="0" borderId="5" xfId="0" applyNumberFormat="1" applyFont="1" applyFill="1" applyBorder="1" applyAlignment="1">
      <alignment vertical="center"/>
    </xf>
    <xf numFmtId="167" fontId="1" fillId="0" borderId="6" xfId="0" applyNumberFormat="1" applyFont="1" applyFill="1" applyBorder="1" applyAlignment="1">
      <alignment vertical="center"/>
    </xf>
    <xf numFmtId="167" fontId="2" fillId="0" borderId="6" xfId="0" applyNumberFormat="1" applyFont="1" applyFill="1" applyBorder="1" applyAlignment="1">
      <alignment vertical="center"/>
    </xf>
    <xf numFmtId="167" fontId="1" fillId="0" borderId="8" xfId="0" applyNumberFormat="1" applyFont="1" applyFill="1" applyBorder="1" applyAlignment="1">
      <alignment vertical="center"/>
    </xf>
    <xf numFmtId="167" fontId="1" fillId="0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" fontId="1" fillId="0" borderId="0" xfId="0" applyNumberFormat="1" applyFont="1" applyAlignment="1">
      <alignment vertical="top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vertical="center"/>
    </xf>
    <xf numFmtId="167" fontId="2" fillId="0" borderId="5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right" vertical="center" wrapText="1"/>
    </xf>
    <xf numFmtId="164" fontId="11" fillId="0" borderId="4" xfId="0" applyNumberFormat="1" applyFont="1" applyFill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5" xfId="0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top" wrapText="1"/>
    </xf>
    <xf numFmtId="167" fontId="12" fillId="0" borderId="5" xfId="0" applyNumberFormat="1" applyFont="1" applyFill="1" applyBorder="1" applyAlignment="1">
      <alignment horizontal="left" vertical="center" wrapText="1"/>
    </xf>
    <xf numFmtId="167" fontId="11" fillId="0" borderId="5" xfId="0" applyNumberFormat="1" applyFont="1" applyFill="1" applyBorder="1" applyAlignment="1">
      <alignment horizontal="center" vertical="center" wrapText="1"/>
    </xf>
    <xf numFmtId="167" fontId="11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165" fontId="12" fillId="0" borderId="5" xfId="0" applyNumberFormat="1" applyFont="1" applyFill="1" applyBorder="1" applyAlignment="1">
      <alignment horizontal="right" vertical="center"/>
    </xf>
    <xf numFmtId="167" fontId="12" fillId="0" borderId="5" xfId="0" applyNumberFormat="1" applyFont="1" applyFill="1" applyBorder="1" applyAlignment="1">
      <alignment vertical="center"/>
    </xf>
    <xf numFmtId="167" fontId="11" fillId="0" borderId="5" xfId="0" applyNumberFormat="1" applyFont="1" applyFill="1" applyBorder="1" applyAlignment="1">
      <alignment vertical="center"/>
    </xf>
    <xf numFmtId="167" fontId="11" fillId="0" borderId="6" xfId="0" applyNumberFormat="1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</cellXfs>
  <cellStyles count="2">
    <cellStyle name="Normal_Sheet1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4"/>
  <sheetViews>
    <sheetView tabSelected="1" zoomScaleNormal="100" workbookViewId="0">
      <pane ySplit="6" topLeftCell="A7" activePane="bottomLeft" state="frozen"/>
      <selection pane="bottomLeft" activeCell="H103" sqref="H103"/>
    </sheetView>
  </sheetViews>
  <sheetFormatPr defaultColWidth="9.140625" defaultRowHeight="12.75"/>
  <cols>
    <col min="1" max="1" width="5" style="7" customWidth="1"/>
    <col min="2" max="2" width="15.140625" style="7" customWidth="1"/>
    <col min="3" max="3" width="5.7109375" style="7" customWidth="1"/>
    <col min="4" max="4" width="4.28515625" style="7" customWidth="1"/>
    <col min="5" max="5" width="51.42578125" style="6" customWidth="1"/>
    <col min="6" max="6" width="10.28515625" style="9" customWidth="1"/>
    <col min="7" max="7" width="10" style="6" customWidth="1"/>
    <col min="8" max="8" width="12.85546875" style="8" customWidth="1"/>
    <col min="9" max="10" width="13.5703125" style="7" customWidth="1"/>
    <col min="11" max="16384" width="9.140625" style="1"/>
  </cols>
  <sheetData>
    <row r="1" spans="1:10" ht="15" customHeight="1"/>
    <row r="2" spans="1:10">
      <c r="A2" s="115" t="s">
        <v>4</v>
      </c>
      <c r="B2" s="115"/>
      <c r="C2" s="105" t="s">
        <v>44</v>
      </c>
      <c r="D2" s="105"/>
      <c r="E2" s="105"/>
    </row>
    <row r="3" spans="1:10" ht="30.75" customHeight="1">
      <c r="A3" s="116" t="s">
        <v>5</v>
      </c>
      <c r="B3" s="116"/>
      <c r="C3" s="117" t="s">
        <v>65</v>
      </c>
      <c r="D3" s="117"/>
      <c r="E3" s="117"/>
      <c r="F3" s="112" t="s">
        <v>47</v>
      </c>
      <c r="G3" s="112"/>
      <c r="H3" s="112"/>
      <c r="I3" s="47" t="s">
        <v>9</v>
      </c>
      <c r="J3" s="49">
        <v>18031</v>
      </c>
    </row>
    <row r="4" spans="1:10">
      <c r="A4" s="115" t="s">
        <v>6</v>
      </c>
      <c r="B4" s="115"/>
      <c r="C4" s="105" t="s">
        <v>45</v>
      </c>
      <c r="D4" s="105"/>
      <c r="E4" s="105"/>
      <c r="F4" s="4" t="s">
        <v>7</v>
      </c>
      <c r="G4" s="46" t="s">
        <v>46</v>
      </c>
      <c r="I4" s="4" t="s">
        <v>8</v>
      </c>
      <c r="J4" s="50">
        <v>43299</v>
      </c>
    </row>
    <row r="5" spans="1:10" ht="15" customHeight="1" thickBot="1">
      <c r="A5" s="5"/>
      <c r="B5" s="2"/>
      <c r="C5" s="2"/>
      <c r="D5" s="2"/>
      <c r="E5" s="3"/>
      <c r="F5" s="3"/>
      <c r="G5" s="3"/>
      <c r="H5" s="3"/>
      <c r="I5" s="51"/>
      <c r="J5" s="51"/>
    </row>
    <row r="6" spans="1:10" ht="26.25" customHeight="1" thickBot="1">
      <c r="A6" s="72" t="s">
        <v>0</v>
      </c>
      <c r="B6" s="73" t="s">
        <v>10</v>
      </c>
      <c r="C6" s="74" t="s">
        <v>3</v>
      </c>
      <c r="D6" s="74" t="s">
        <v>1</v>
      </c>
      <c r="E6" s="106" t="s">
        <v>11</v>
      </c>
      <c r="F6" s="106"/>
      <c r="G6" s="75" t="s">
        <v>12</v>
      </c>
      <c r="H6" s="75" t="s">
        <v>33</v>
      </c>
      <c r="I6" s="76" t="s">
        <v>56</v>
      </c>
      <c r="J6" s="77" t="s">
        <v>57</v>
      </c>
    </row>
    <row r="7" spans="1:10">
      <c r="A7" s="10"/>
      <c r="B7" s="11"/>
      <c r="C7" s="11"/>
      <c r="D7" s="12"/>
      <c r="E7" s="109"/>
      <c r="F7" s="109"/>
      <c r="G7" s="13"/>
      <c r="H7" s="14"/>
      <c r="I7" s="67"/>
      <c r="J7" s="52"/>
    </row>
    <row r="8" spans="1:10" ht="25.5" customHeight="1">
      <c r="A8" s="15"/>
      <c r="B8" s="17" t="s">
        <v>34</v>
      </c>
      <c r="C8" s="17"/>
      <c r="D8" s="16"/>
      <c r="E8" s="108" t="s">
        <v>48</v>
      </c>
      <c r="F8" s="108"/>
      <c r="G8" s="66"/>
      <c r="H8" s="19"/>
      <c r="I8" s="68"/>
      <c r="J8" s="53"/>
    </row>
    <row r="9" spans="1:10">
      <c r="A9" s="15"/>
      <c r="B9" s="16"/>
      <c r="C9" s="17"/>
      <c r="D9" s="16"/>
      <c r="E9" s="108"/>
      <c r="F9" s="108"/>
      <c r="G9" s="18"/>
      <c r="H9" s="19"/>
      <c r="I9" s="69"/>
      <c r="J9" s="54"/>
    </row>
    <row r="10" spans="1:10" ht="12.75" customHeight="1">
      <c r="A10" s="15"/>
      <c r="B10" s="20"/>
      <c r="C10" s="17"/>
      <c r="D10" s="16"/>
      <c r="E10" s="107" t="s">
        <v>28</v>
      </c>
      <c r="F10" s="107"/>
      <c r="G10" s="21"/>
      <c r="H10" s="22"/>
      <c r="I10" s="69"/>
      <c r="J10" s="54"/>
    </row>
    <row r="11" spans="1:10">
      <c r="A11" s="15">
        <f t="shared" ref="A11:A15" si="0">1+A10</f>
        <v>1</v>
      </c>
      <c r="B11" s="23"/>
      <c r="C11" s="17"/>
      <c r="D11" s="16"/>
      <c r="E11" s="111" t="s">
        <v>52</v>
      </c>
      <c r="F11" s="111"/>
      <c r="G11" s="66"/>
      <c r="H11" s="19"/>
      <c r="I11" s="70">
        <f>SUM(I21:I23)</f>
        <v>0</v>
      </c>
      <c r="J11" s="58">
        <f>SUM(J21:J23)</f>
        <v>0</v>
      </c>
    </row>
    <row r="12" spans="1:10" ht="12.75" customHeight="1">
      <c r="A12" s="15">
        <f t="shared" si="0"/>
        <v>2</v>
      </c>
      <c r="B12" s="23"/>
      <c r="C12" s="17"/>
      <c r="D12" s="16"/>
      <c r="E12" s="111" t="s">
        <v>49</v>
      </c>
      <c r="F12" s="111"/>
      <c r="G12" s="66"/>
      <c r="H12" s="19"/>
      <c r="I12" s="70">
        <f>SUM(I27:I54)</f>
        <v>0</v>
      </c>
      <c r="J12" s="58">
        <f>SUM(J27:J54)</f>
        <v>0</v>
      </c>
    </row>
    <row r="13" spans="1:10" ht="12.75" customHeight="1">
      <c r="A13" s="15">
        <f t="shared" si="0"/>
        <v>3</v>
      </c>
      <c r="B13" s="23"/>
      <c r="C13" s="17"/>
      <c r="D13" s="16"/>
      <c r="E13" s="111" t="s">
        <v>58</v>
      </c>
      <c r="F13" s="111"/>
      <c r="G13" s="66"/>
      <c r="H13" s="19"/>
      <c r="I13" s="70">
        <f>SUM(I59:I88)</f>
        <v>0</v>
      </c>
      <c r="J13" s="58">
        <f>SUM(J59:J88)</f>
        <v>0</v>
      </c>
    </row>
    <row r="14" spans="1:10" ht="12.75" customHeight="1">
      <c r="A14" s="15">
        <f t="shared" si="0"/>
        <v>4</v>
      </c>
      <c r="B14" s="23"/>
      <c r="C14" s="17"/>
      <c r="D14" s="16"/>
      <c r="E14" s="111" t="s">
        <v>29</v>
      </c>
      <c r="F14" s="111"/>
      <c r="G14" s="66"/>
      <c r="H14" s="19"/>
      <c r="I14" s="70">
        <f>SUM(I91:I91)</f>
        <v>0</v>
      </c>
      <c r="J14" s="58">
        <f>SUM(J91:J91)</f>
        <v>0</v>
      </c>
    </row>
    <row r="15" spans="1:10" ht="12.75" customHeight="1">
      <c r="A15" s="15">
        <f t="shared" si="0"/>
        <v>5</v>
      </c>
      <c r="B15" s="23"/>
      <c r="C15" s="17"/>
      <c r="D15" s="16"/>
      <c r="E15" s="111" t="s">
        <v>30</v>
      </c>
      <c r="F15" s="111"/>
      <c r="G15" s="66"/>
      <c r="H15" s="19"/>
      <c r="I15" s="70">
        <f>SUM(I95:I95)</f>
        <v>0</v>
      </c>
      <c r="J15" s="58">
        <f>SUM(J95:J95)</f>
        <v>0</v>
      </c>
    </row>
    <row r="16" spans="1:10">
      <c r="A16" s="15">
        <f>1+A15</f>
        <v>6</v>
      </c>
      <c r="B16" s="23"/>
      <c r="C16" s="17"/>
      <c r="D16" s="16"/>
      <c r="E16" s="111" t="s">
        <v>31</v>
      </c>
      <c r="F16" s="111"/>
      <c r="G16" s="66"/>
      <c r="H16" s="19"/>
      <c r="I16" s="70">
        <f>SUM(I98:I103)</f>
        <v>0</v>
      </c>
      <c r="J16" s="58">
        <f>SUM(J98:J103)</f>
        <v>0</v>
      </c>
    </row>
    <row r="17" spans="1:11">
      <c r="A17" s="15"/>
      <c r="B17" s="23"/>
      <c r="C17" s="17"/>
      <c r="D17" s="16"/>
      <c r="E17" s="107"/>
      <c r="F17" s="107"/>
      <c r="G17" s="66"/>
      <c r="H17" s="19"/>
      <c r="I17" s="70"/>
      <c r="J17" s="58"/>
    </row>
    <row r="18" spans="1:11">
      <c r="A18" s="15"/>
      <c r="B18" s="23"/>
      <c r="C18" s="17"/>
      <c r="D18" s="16"/>
      <c r="E18" s="107"/>
      <c r="F18" s="107"/>
      <c r="G18" s="66"/>
      <c r="H18" s="48" t="s">
        <v>32</v>
      </c>
      <c r="I18" s="70">
        <f>SUM(I11:I17)</f>
        <v>0</v>
      </c>
      <c r="J18" s="58">
        <f>SUM(J11:J17)</f>
        <v>0</v>
      </c>
    </row>
    <row r="19" spans="1:11" ht="12.75" customHeight="1">
      <c r="A19" s="15"/>
      <c r="B19" s="20"/>
      <c r="C19" s="17"/>
      <c r="D19" s="16"/>
      <c r="E19" s="107"/>
      <c r="F19" s="107"/>
      <c r="G19" s="21"/>
      <c r="H19" s="22"/>
      <c r="I19" s="71"/>
      <c r="J19" s="55"/>
    </row>
    <row r="20" spans="1:11" s="92" customFormat="1" ht="15">
      <c r="A20" s="84">
        <f>A11</f>
        <v>1</v>
      </c>
      <c r="B20" s="85"/>
      <c r="C20" s="86"/>
      <c r="D20" s="87"/>
      <c r="E20" s="110" t="str">
        <f>E11</f>
        <v>Zařízení Elektro</v>
      </c>
      <c r="F20" s="110"/>
      <c r="G20" s="88"/>
      <c r="H20" s="89"/>
      <c r="I20" s="90"/>
      <c r="J20" s="91"/>
    </row>
    <row r="21" spans="1:11" ht="42" customHeight="1">
      <c r="A21" s="28" t="s">
        <v>13</v>
      </c>
      <c r="B21" s="83" t="s">
        <v>110</v>
      </c>
      <c r="C21" s="17">
        <v>2</v>
      </c>
      <c r="D21" s="16" t="s">
        <v>50</v>
      </c>
      <c r="E21" s="111" t="s">
        <v>51</v>
      </c>
      <c r="F21" s="111"/>
      <c r="G21" s="29" t="s">
        <v>27</v>
      </c>
      <c r="H21" s="56"/>
      <c r="I21" s="56" t="str">
        <f>IF(G21="D",H21*C21,"")</f>
        <v/>
      </c>
      <c r="J21" s="57">
        <f>IF(G21="D","",H21*C21)</f>
        <v>0</v>
      </c>
    </row>
    <row r="22" spans="1:11" ht="42" customHeight="1">
      <c r="A22" s="28" t="s">
        <v>14</v>
      </c>
      <c r="B22" s="83" t="s">
        <v>137</v>
      </c>
      <c r="C22" s="17">
        <v>1</v>
      </c>
      <c r="D22" s="16" t="s">
        <v>50</v>
      </c>
      <c r="E22" s="111" t="s">
        <v>138</v>
      </c>
      <c r="F22" s="111"/>
      <c r="G22" s="29" t="s">
        <v>27</v>
      </c>
      <c r="H22" s="56"/>
      <c r="I22" s="56" t="str">
        <f>IF(G22="D",H22*C22,"")</f>
        <v/>
      </c>
      <c r="J22" s="57">
        <f>IF(G22="D","",H22*C22)</f>
        <v>0</v>
      </c>
    </row>
    <row r="23" spans="1:11" ht="42" customHeight="1">
      <c r="A23" s="28" t="s">
        <v>136</v>
      </c>
      <c r="B23" s="83" t="s">
        <v>133</v>
      </c>
      <c r="C23" s="17">
        <v>1</v>
      </c>
      <c r="D23" s="16" t="s">
        <v>50</v>
      </c>
      <c r="E23" s="111" t="s">
        <v>139</v>
      </c>
      <c r="F23" s="111"/>
      <c r="G23" s="29" t="s">
        <v>27</v>
      </c>
      <c r="H23" s="56"/>
      <c r="I23" s="56" t="str">
        <f>IF(G23="D",H23*C23,"")</f>
        <v/>
      </c>
      <c r="J23" s="57">
        <f>IF(G23="D","",H23*C23)</f>
        <v>0</v>
      </c>
    </row>
    <row r="24" spans="1:11">
      <c r="A24" s="30"/>
      <c r="B24" s="31"/>
      <c r="C24" s="17"/>
      <c r="D24" s="16"/>
      <c r="E24" s="118"/>
      <c r="F24" s="118"/>
      <c r="G24" s="32"/>
      <c r="H24" s="56"/>
      <c r="I24" s="56"/>
      <c r="J24" s="57"/>
    </row>
    <row r="25" spans="1:11" s="92" customFormat="1" ht="14.25" customHeight="1">
      <c r="A25" s="84">
        <f>A12</f>
        <v>2</v>
      </c>
      <c r="B25" s="85"/>
      <c r="C25" s="93"/>
      <c r="D25" s="87"/>
      <c r="E25" s="119" t="str">
        <f>E12</f>
        <v>Vybavení stávajícího rozvaděče RO</v>
      </c>
      <c r="F25" s="119"/>
      <c r="G25" s="88"/>
      <c r="H25" s="94"/>
      <c r="I25" s="95"/>
      <c r="J25" s="96"/>
    </row>
    <row r="26" spans="1:11">
      <c r="A26" s="28" t="s">
        <v>15</v>
      </c>
      <c r="B26" s="21" t="s">
        <v>67</v>
      </c>
      <c r="C26" s="17"/>
      <c r="D26" s="16"/>
      <c r="E26" s="65" t="s">
        <v>24</v>
      </c>
      <c r="F26" s="34"/>
      <c r="G26" s="34"/>
      <c r="H26" s="56"/>
      <c r="I26" s="56"/>
      <c r="J26" s="57"/>
      <c r="K26" s="62"/>
    </row>
    <row r="27" spans="1:11" ht="25.5">
      <c r="A27" s="15">
        <v>1</v>
      </c>
      <c r="B27" s="83" t="s">
        <v>113</v>
      </c>
      <c r="C27" s="17">
        <v>1</v>
      </c>
      <c r="D27" s="16" t="s">
        <v>2</v>
      </c>
      <c r="E27" s="63" t="s">
        <v>114</v>
      </c>
      <c r="F27" s="29" t="s">
        <v>115</v>
      </c>
      <c r="G27" s="35" t="s">
        <v>40</v>
      </c>
      <c r="H27" s="56"/>
      <c r="I27" s="56">
        <f>IF(G27="D",H27*C27,"")</f>
        <v>0</v>
      </c>
      <c r="J27" s="57" t="str">
        <f>IF(G27="D","",H27*C27)</f>
        <v/>
      </c>
    </row>
    <row r="28" spans="1:11">
      <c r="A28" s="15">
        <f t="shared" ref="A28:A51" si="1">1+A27</f>
        <v>2</v>
      </c>
      <c r="B28" s="83" t="s">
        <v>122</v>
      </c>
      <c r="C28" s="17">
        <v>1</v>
      </c>
      <c r="D28" s="16" t="s">
        <v>2</v>
      </c>
      <c r="E28" s="101" t="s">
        <v>123</v>
      </c>
      <c r="F28" s="29" t="s">
        <v>124</v>
      </c>
      <c r="G28" s="35" t="s">
        <v>40</v>
      </c>
      <c r="H28" s="56"/>
      <c r="I28" s="56">
        <f t="shared" ref="I28" si="2">IF(G28="D",H28*C28,"")</f>
        <v>0</v>
      </c>
      <c r="J28" s="57" t="str">
        <f t="shared" ref="J28" si="3">IF(G28="D","",H28*C28)</f>
        <v/>
      </c>
    </row>
    <row r="29" spans="1:11" ht="25.5">
      <c r="A29" s="15">
        <f t="shared" si="1"/>
        <v>3</v>
      </c>
      <c r="B29" s="83" t="s">
        <v>68</v>
      </c>
      <c r="C29" s="17">
        <v>9</v>
      </c>
      <c r="D29" s="16" t="s">
        <v>2</v>
      </c>
      <c r="E29" s="82" t="s">
        <v>66</v>
      </c>
      <c r="F29" s="29" t="s">
        <v>116</v>
      </c>
      <c r="G29" s="35" t="s">
        <v>40</v>
      </c>
      <c r="H29" s="56"/>
      <c r="I29" s="56">
        <f t="shared" ref="I29" si="4">IF(G29="D",H29*C29,"")</f>
        <v>0</v>
      </c>
      <c r="J29" s="57" t="str">
        <f t="shared" ref="J29" si="5">IF(G29="D","",H29*C29)</f>
        <v/>
      </c>
    </row>
    <row r="30" spans="1:11" ht="25.5">
      <c r="A30" s="15">
        <f t="shared" si="1"/>
        <v>4</v>
      </c>
      <c r="B30" s="83" t="s">
        <v>70</v>
      </c>
      <c r="C30" s="17">
        <v>9</v>
      </c>
      <c r="D30" s="16" t="s">
        <v>2</v>
      </c>
      <c r="E30" s="79" t="s">
        <v>69</v>
      </c>
      <c r="F30" s="35"/>
      <c r="G30" s="35" t="s">
        <v>40</v>
      </c>
      <c r="H30" s="56"/>
      <c r="I30" s="56">
        <f t="shared" ref="I30:I51" si="6">IF(G30="D",H30*C30,"")</f>
        <v>0</v>
      </c>
      <c r="J30" s="57" t="str">
        <f t="shared" ref="J30:J51" si="7">IF(G30="D","",H30*C30)</f>
        <v/>
      </c>
    </row>
    <row r="31" spans="1:11" ht="25.5">
      <c r="A31" s="15">
        <f t="shared" si="1"/>
        <v>5</v>
      </c>
      <c r="B31" s="83" t="s">
        <v>72</v>
      </c>
      <c r="C31" s="17">
        <v>9</v>
      </c>
      <c r="D31" s="16" t="s">
        <v>2</v>
      </c>
      <c r="E31" s="63" t="s">
        <v>71</v>
      </c>
      <c r="F31" s="29"/>
      <c r="G31" s="35" t="s">
        <v>40</v>
      </c>
      <c r="H31" s="56"/>
      <c r="I31" s="56">
        <f t="shared" si="6"/>
        <v>0</v>
      </c>
      <c r="J31" s="57" t="str">
        <f t="shared" si="7"/>
        <v/>
      </c>
    </row>
    <row r="32" spans="1:11" ht="25.5">
      <c r="A32" s="15">
        <f t="shared" si="1"/>
        <v>6</v>
      </c>
      <c r="B32" s="83" t="s">
        <v>72</v>
      </c>
      <c r="C32" s="17">
        <v>9</v>
      </c>
      <c r="D32" s="16" t="s">
        <v>2</v>
      </c>
      <c r="E32" s="79" t="s">
        <v>73</v>
      </c>
      <c r="F32" s="29"/>
      <c r="G32" s="35" t="s">
        <v>40</v>
      </c>
      <c r="H32" s="56"/>
      <c r="I32" s="56">
        <f t="shared" si="6"/>
        <v>0</v>
      </c>
      <c r="J32" s="57" t="str">
        <f t="shared" si="7"/>
        <v/>
      </c>
    </row>
    <row r="33" spans="1:10" ht="25.5">
      <c r="A33" s="15">
        <f t="shared" si="1"/>
        <v>7</v>
      </c>
      <c r="B33" s="83" t="s">
        <v>135</v>
      </c>
      <c r="C33" s="17">
        <v>8</v>
      </c>
      <c r="D33" s="16" t="s">
        <v>2</v>
      </c>
      <c r="E33" s="104" t="s">
        <v>140</v>
      </c>
      <c r="F33" s="29"/>
      <c r="G33" s="35" t="s">
        <v>40</v>
      </c>
      <c r="H33" s="56"/>
      <c r="I33" s="56">
        <f t="shared" ref="I33" si="8">IF(G33="D",H33*C33,"")</f>
        <v>0</v>
      </c>
      <c r="J33" s="57" t="str">
        <f t="shared" ref="J33" si="9">IF(G33="D","",H33*C33)</f>
        <v/>
      </c>
    </row>
    <row r="34" spans="1:10">
      <c r="A34" s="15">
        <f t="shared" si="1"/>
        <v>8</v>
      </c>
      <c r="B34" s="83" t="s">
        <v>135</v>
      </c>
      <c r="C34" s="17">
        <v>1</v>
      </c>
      <c r="D34" s="16" t="s">
        <v>2</v>
      </c>
      <c r="E34" s="103" t="s">
        <v>134</v>
      </c>
      <c r="F34" s="29"/>
      <c r="G34" s="35" t="s">
        <v>40</v>
      </c>
      <c r="H34" s="56"/>
      <c r="I34" s="56">
        <f t="shared" si="6"/>
        <v>0</v>
      </c>
      <c r="J34" s="57" t="str">
        <f t="shared" si="7"/>
        <v/>
      </c>
    </row>
    <row r="35" spans="1:10" ht="25.5">
      <c r="A35" s="15">
        <f t="shared" si="1"/>
        <v>9</v>
      </c>
      <c r="B35" s="83" t="s">
        <v>75</v>
      </c>
      <c r="C35" s="17">
        <v>8</v>
      </c>
      <c r="D35" s="16" t="s">
        <v>2</v>
      </c>
      <c r="E35" s="79" t="s">
        <v>74</v>
      </c>
      <c r="F35" s="29"/>
      <c r="G35" s="35" t="s">
        <v>40</v>
      </c>
      <c r="H35" s="56"/>
      <c r="I35" s="56">
        <f t="shared" si="6"/>
        <v>0</v>
      </c>
      <c r="J35" s="57" t="str">
        <f t="shared" si="7"/>
        <v/>
      </c>
    </row>
    <row r="36" spans="1:10" ht="25.5">
      <c r="A36" s="15">
        <f t="shared" si="1"/>
        <v>10</v>
      </c>
      <c r="B36" s="83" t="s">
        <v>77</v>
      </c>
      <c r="C36" s="17">
        <v>8</v>
      </c>
      <c r="D36" s="16" t="s">
        <v>2</v>
      </c>
      <c r="E36" s="79" t="s">
        <v>76</v>
      </c>
      <c r="F36" s="29"/>
      <c r="G36" s="35" t="s">
        <v>40</v>
      </c>
      <c r="H36" s="56"/>
      <c r="I36" s="56">
        <f t="shared" si="6"/>
        <v>0</v>
      </c>
      <c r="J36" s="57" t="str">
        <f t="shared" si="7"/>
        <v/>
      </c>
    </row>
    <row r="37" spans="1:10">
      <c r="A37" s="15">
        <f t="shared" si="1"/>
        <v>11</v>
      </c>
      <c r="B37" s="83" t="s">
        <v>79</v>
      </c>
      <c r="C37" s="17">
        <v>4</v>
      </c>
      <c r="D37" s="16" t="s">
        <v>2</v>
      </c>
      <c r="E37" s="63" t="s">
        <v>78</v>
      </c>
      <c r="F37" s="29"/>
      <c r="G37" s="35" t="s">
        <v>40</v>
      </c>
      <c r="H37" s="56"/>
      <c r="I37" s="56">
        <f t="shared" si="6"/>
        <v>0</v>
      </c>
      <c r="J37" s="57" t="str">
        <f t="shared" si="7"/>
        <v/>
      </c>
    </row>
    <row r="38" spans="1:10" ht="12.75" customHeight="1">
      <c r="A38" s="15">
        <f t="shared" si="1"/>
        <v>12</v>
      </c>
      <c r="B38" s="83" t="s">
        <v>79</v>
      </c>
      <c r="C38" s="17">
        <v>1</v>
      </c>
      <c r="D38" s="16" t="s">
        <v>2</v>
      </c>
      <c r="E38" s="79" t="s">
        <v>80</v>
      </c>
      <c r="F38" s="61"/>
      <c r="G38" s="35" t="s">
        <v>40</v>
      </c>
      <c r="H38" s="56"/>
      <c r="I38" s="56">
        <f t="shared" si="6"/>
        <v>0</v>
      </c>
      <c r="J38" s="57" t="str">
        <f t="shared" si="7"/>
        <v/>
      </c>
    </row>
    <row r="39" spans="1:10" ht="12.75" customHeight="1">
      <c r="A39" s="15">
        <f t="shared" si="1"/>
        <v>13</v>
      </c>
      <c r="B39" s="83" t="s">
        <v>79</v>
      </c>
      <c r="C39" s="17">
        <v>1</v>
      </c>
      <c r="D39" s="16" t="s">
        <v>2</v>
      </c>
      <c r="E39" s="79" t="s">
        <v>81</v>
      </c>
      <c r="F39" s="61"/>
      <c r="G39" s="35" t="s">
        <v>40</v>
      </c>
      <c r="H39" s="56"/>
      <c r="I39" s="56">
        <f t="shared" si="6"/>
        <v>0</v>
      </c>
      <c r="J39" s="57" t="str">
        <f t="shared" si="7"/>
        <v/>
      </c>
    </row>
    <row r="40" spans="1:10" ht="25.5">
      <c r="A40" s="15">
        <f t="shared" si="1"/>
        <v>14</v>
      </c>
      <c r="B40" s="83"/>
      <c r="C40" s="17">
        <v>1</v>
      </c>
      <c r="D40" s="16" t="s">
        <v>2</v>
      </c>
      <c r="E40" s="79" t="s">
        <v>82</v>
      </c>
      <c r="F40" s="61"/>
      <c r="G40" s="35" t="s">
        <v>40</v>
      </c>
      <c r="H40" s="56"/>
      <c r="I40" s="56">
        <f t="shared" si="6"/>
        <v>0</v>
      </c>
      <c r="J40" s="57" t="str">
        <f t="shared" si="7"/>
        <v/>
      </c>
    </row>
    <row r="41" spans="1:10" ht="12.75" customHeight="1">
      <c r="A41" s="15">
        <f t="shared" si="1"/>
        <v>15</v>
      </c>
      <c r="B41" s="21"/>
      <c r="C41" s="17">
        <v>18</v>
      </c>
      <c r="D41" s="16" t="s">
        <v>2</v>
      </c>
      <c r="E41" s="79" t="s">
        <v>83</v>
      </c>
      <c r="F41" s="61"/>
      <c r="G41" s="35" t="s">
        <v>40</v>
      </c>
      <c r="H41" s="56"/>
      <c r="I41" s="56">
        <f t="shared" si="6"/>
        <v>0</v>
      </c>
      <c r="J41" s="57" t="str">
        <f t="shared" si="7"/>
        <v/>
      </c>
    </row>
    <row r="42" spans="1:10" ht="12.75" customHeight="1">
      <c r="A42" s="15">
        <f t="shared" si="1"/>
        <v>16</v>
      </c>
      <c r="B42" s="21"/>
      <c r="C42" s="33">
        <v>5</v>
      </c>
      <c r="D42" s="16" t="s">
        <v>42</v>
      </c>
      <c r="E42" s="25" t="s">
        <v>84</v>
      </c>
      <c r="F42" s="61"/>
      <c r="G42" s="35" t="s">
        <v>40</v>
      </c>
      <c r="H42" s="56"/>
      <c r="I42" s="56">
        <f t="shared" si="6"/>
        <v>0</v>
      </c>
      <c r="J42" s="57" t="str">
        <f t="shared" si="7"/>
        <v/>
      </c>
    </row>
    <row r="43" spans="1:10" ht="12.75" customHeight="1">
      <c r="A43" s="15">
        <f t="shared" si="1"/>
        <v>17</v>
      </c>
      <c r="B43" s="21"/>
      <c r="C43" s="33">
        <v>5</v>
      </c>
      <c r="D43" s="16" t="s">
        <v>42</v>
      </c>
      <c r="E43" s="25" t="s">
        <v>85</v>
      </c>
      <c r="F43" s="61"/>
      <c r="G43" s="35" t="s">
        <v>40</v>
      </c>
      <c r="H43" s="56"/>
      <c r="I43" s="56">
        <f t="shared" si="6"/>
        <v>0</v>
      </c>
      <c r="J43" s="57" t="str">
        <f t="shared" si="7"/>
        <v/>
      </c>
    </row>
    <row r="44" spans="1:10" ht="12.75" customHeight="1">
      <c r="A44" s="15">
        <f t="shared" si="1"/>
        <v>18</v>
      </c>
      <c r="B44" s="21"/>
      <c r="C44" s="33">
        <v>4</v>
      </c>
      <c r="D44" s="16" t="s">
        <v>42</v>
      </c>
      <c r="E44" s="25" t="s">
        <v>86</v>
      </c>
      <c r="F44" s="61"/>
      <c r="G44" s="35" t="s">
        <v>40</v>
      </c>
      <c r="H44" s="56"/>
      <c r="I44" s="56">
        <f t="shared" si="6"/>
        <v>0</v>
      </c>
      <c r="J44" s="57" t="str">
        <f t="shared" si="7"/>
        <v/>
      </c>
    </row>
    <row r="45" spans="1:10" ht="12.75" customHeight="1">
      <c r="A45" s="15">
        <f t="shared" si="1"/>
        <v>19</v>
      </c>
      <c r="B45" s="21"/>
      <c r="C45" s="33">
        <v>2</v>
      </c>
      <c r="D45" s="16" t="s">
        <v>42</v>
      </c>
      <c r="E45" s="25" t="s">
        <v>87</v>
      </c>
      <c r="F45" s="61"/>
      <c r="G45" s="35" t="s">
        <v>40</v>
      </c>
      <c r="H45" s="56"/>
      <c r="I45" s="56">
        <f t="shared" si="6"/>
        <v>0</v>
      </c>
      <c r="J45" s="57" t="str">
        <f t="shared" si="7"/>
        <v/>
      </c>
    </row>
    <row r="46" spans="1:10" ht="12.75" customHeight="1">
      <c r="A46" s="15">
        <f t="shared" si="1"/>
        <v>20</v>
      </c>
      <c r="B46" s="21"/>
      <c r="C46" s="33">
        <v>2</v>
      </c>
      <c r="D46" s="16" t="s">
        <v>42</v>
      </c>
      <c r="E46" s="25" t="s">
        <v>88</v>
      </c>
      <c r="F46" s="61"/>
      <c r="G46" s="35" t="s">
        <v>40</v>
      </c>
      <c r="H46" s="56"/>
      <c r="I46" s="56">
        <f t="shared" si="6"/>
        <v>0</v>
      </c>
      <c r="J46" s="57" t="str">
        <f t="shared" si="7"/>
        <v/>
      </c>
    </row>
    <row r="47" spans="1:10">
      <c r="A47" s="15">
        <f t="shared" si="1"/>
        <v>21</v>
      </c>
      <c r="B47" s="21"/>
      <c r="C47" s="33">
        <v>15</v>
      </c>
      <c r="D47" s="16" t="s">
        <v>42</v>
      </c>
      <c r="E47" s="25" t="s">
        <v>89</v>
      </c>
      <c r="F47" s="61"/>
      <c r="G47" s="35" t="s">
        <v>40</v>
      </c>
      <c r="H47" s="56"/>
      <c r="I47" s="56">
        <f t="shared" si="6"/>
        <v>0</v>
      </c>
      <c r="J47" s="57" t="str">
        <f t="shared" si="7"/>
        <v/>
      </c>
    </row>
    <row r="48" spans="1:10">
      <c r="A48" s="15">
        <f t="shared" si="1"/>
        <v>22</v>
      </c>
      <c r="B48" s="21"/>
      <c r="C48" s="33">
        <v>2</v>
      </c>
      <c r="D48" s="16" t="s">
        <v>42</v>
      </c>
      <c r="E48" s="25" t="s">
        <v>90</v>
      </c>
      <c r="F48" s="61"/>
      <c r="G48" s="35" t="s">
        <v>40</v>
      </c>
      <c r="H48" s="56"/>
      <c r="I48" s="56">
        <f t="shared" si="6"/>
        <v>0</v>
      </c>
      <c r="J48" s="57" t="str">
        <f t="shared" si="7"/>
        <v/>
      </c>
    </row>
    <row r="49" spans="1:11">
      <c r="A49" s="15">
        <f t="shared" si="1"/>
        <v>23</v>
      </c>
      <c r="B49" s="21"/>
      <c r="C49" s="33">
        <v>1</v>
      </c>
      <c r="D49" s="16" t="s">
        <v>42</v>
      </c>
      <c r="E49" s="25" t="s">
        <v>91</v>
      </c>
      <c r="F49" s="63"/>
      <c r="G49" s="35" t="s">
        <v>40</v>
      </c>
      <c r="H49" s="56"/>
      <c r="I49" s="56">
        <f t="shared" si="6"/>
        <v>0</v>
      </c>
      <c r="J49" s="57" t="str">
        <f t="shared" si="7"/>
        <v/>
      </c>
    </row>
    <row r="50" spans="1:11">
      <c r="A50" s="15">
        <f t="shared" si="1"/>
        <v>24</v>
      </c>
      <c r="B50" s="81"/>
      <c r="C50" s="33">
        <v>20</v>
      </c>
      <c r="D50" s="16" t="s">
        <v>42</v>
      </c>
      <c r="E50" s="25" t="s">
        <v>126</v>
      </c>
      <c r="F50" s="101"/>
      <c r="G50" s="35" t="s">
        <v>40</v>
      </c>
      <c r="H50" s="56"/>
      <c r="I50" s="56">
        <f t="shared" ref="I50" si="10">IF(G50="D",H50*C50,"")</f>
        <v>0</v>
      </c>
      <c r="J50" s="57" t="str">
        <f t="shared" ref="J50" si="11">IF(G50="D","",H50*C50)</f>
        <v/>
      </c>
    </row>
    <row r="51" spans="1:11" ht="25.5">
      <c r="A51" s="15">
        <f t="shared" si="1"/>
        <v>25</v>
      </c>
      <c r="B51" s="21"/>
      <c r="C51" s="17">
        <v>1</v>
      </c>
      <c r="D51" s="16" t="s">
        <v>41</v>
      </c>
      <c r="E51" s="63" t="s">
        <v>125</v>
      </c>
      <c r="F51" s="61"/>
      <c r="G51" s="35" t="s">
        <v>40</v>
      </c>
      <c r="H51" s="56"/>
      <c r="I51" s="56">
        <f t="shared" si="6"/>
        <v>0</v>
      </c>
      <c r="J51" s="57" t="str">
        <f t="shared" si="7"/>
        <v/>
      </c>
    </row>
    <row r="52" spans="1:11">
      <c r="A52" s="28" t="s">
        <v>53</v>
      </c>
      <c r="B52" s="21"/>
      <c r="C52" s="17"/>
      <c r="D52" s="16"/>
      <c r="E52" s="65" t="s">
        <v>54</v>
      </c>
      <c r="F52" s="34"/>
      <c r="G52" s="34"/>
      <c r="H52" s="56"/>
      <c r="I52" s="56"/>
      <c r="J52" s="57"/>
      <c r="K52" s="62"/>
    </row>
    <row r="53" spans="1:11" ht="26.25" customHeight="1">
      <c r="A53" s="15">
        <v>1</v>
      </c>
      <c r="B53" s="63"/>
      <c r="C53" s="17">
        <v>2</v>
      </c>
      <c r="D53" s="16" t="s">
        <v>50</v>
      </c>
      <c r="E53" s="63" t="s">
        <v>55</v>
      </c>
      <c r="F53" s="29"/>
      <c r="G53" s="29" t="s">
        <v>26</v>
      </c>
      <c r="H53" s="56"/>
      <c r="I53" s="56" t="str">
        <f t="shared" ref="I53:I54" si="12">IF(G53="D",H53*C53,"")</f>
        <v/>
      </c>
      <c r="J53" s="57">
        <f t="shared" ref="J53:J54" si="13">IF(G53="D","",H53*C53)</f>
        <v>0</v>
      </c>
    </row>
    <row r="54" spans="1:11" ht="26.25" customHeight="1">
      <c r="A54" s="15">
        <f>1+A53</f>
        <v>2</v>
      </c>
      <c r="B54" s="63"/>
      <c r="C54" s="17">
        <v>8</v>
      </c>
      <c r="D54" s="16" t="s">
        <v>50</v>
      </c>
      <c r="E54" s="63" t="s">
        <v>92</v>
      </c>
      <c r="F54" s="29"/>
      <c r="G54" s="29" t="s">
        <v>27</v>
      </c>
      <c r="H54" s="56"/>
      <c r="I54" s="56" t="str">
        <f t="shared" si="12"/>
        <v/>
      </c>
      <c r="J54" s="57">
        <f t="shared" si="13"/>
        <v>0</v>
      </c>
    </row>
    <row r="55" spans="1:11" ht="12.75" customHeight="1">
      <c r="A55" s="37"/>
      <c r="B55" s="31"/>
      <c r="C55" s="17"/>
      <c r="D55" s="16"/>
      <c r="E55" s="31"/>
      <c r="F55" s="32"/>
      <c r="G55" s="32"/>
      <c r="H55" s="56"/>
      <c r="I55" s="56"/>
      <c r="J55" s="57"/>
    </row>
    <row r="56" spans="1:11" s="92" customFormat="1" ht="12.75" customHeight="1">
      <c r="A56" s="84">
        <f>A13</f>
        <v>3</v>
      </c>
      <c r="B56" s="97"/>
      <c r="C56" s="86"/>
      <c r="D56" s="87"/>
      <c r="E56" s="98" t="str">
        <f>E13</f>
        <v>Kabely a kabelové trasy</v>
      </c>
      <c r="F56" s="88"/>
      <c r="G56" s="88"/>
      <c r="H56" s="94"/>
      <c r="I56" s="95"/>
      <c r="J56" s="96"/>
    </row>
    <row r="57" spans="1:11" ht="83.25" customHeight="1">
      <c r="A57" s="36"/>
      <c r="B57" s="63"/>
      <c r="C57" s="17"/>
      <c r="D57" s="16"/>
      <c r="E57" s="113" t="s">
        <v>25</v>
      </c>
      <c r="F57" s="114"/>
      <c r="G57" s="29"/>
      <c r="H57" s="56"/>
      <c r="I57" s="56"/>
      <c r="J57" s="57"/>
    </row>
    <row r="58" spans="1:11" ht="12.75" customHeight="1">
      <c r="A58" s="28" t="s">
        <v>16</v>
      </c>
      <c r="B58" s="81"/>
      <c r="C58" s="17"/>
      <c r="D58" s="16"/>
      <c r="E58" s="80" t="s">
        <v>94</v>
      </c>
      <c r="F58" s="29"/>
      <c r="G58" s="29"/>
      <c r="H58" s="56"/>
      <c r="I58" s="56"/>
      <c r="J58" s="57"/>
    </row>
    <row r="59" spans="1:11" ht="38.25">
      <c r="A59" s="15">
        <v>1</v>
      </c>
      <c r="B59" s="63"/>
      <c r="C59" s="33">
        <v>660</v>
      </c>
      <c r="D59" s="16" t="s">
        <v>42</v>
      </c>
      <c r="E59" s="63" t="s">
        <v>95</v>
      </c>
      <c r="F59" s="29" t="s">
        <v>111</v>
      </c>
      <c r="G59" s="29" t="s">
        <v>40</v>
      </c>
      <c r="H59" s="56"/>
      <c r="I59" s="56">
        <f t="shared" ref="I59" si="14">IF(G59="D",H59*C59,"")</f>
        <v>0</v>
      </c>
      <c r="J59" s="57" t="str">
        <f t="shared" ref="J59" si="15">IF(G59="D","",H59*C59)</f>
        <v/>
      </c>
    </row>
    <row r="60" spans="1:11" ht="38.25">
      <c r="A60" s="15">
        <f>1+A59</f>
        <v>2</v>
      </c>
      <c r="B60" s="63"/>
      <c r="C60" s="33">
        <v>660</v>
      </c>
      <c r="D60" s="16" t="s">
        <v>42</v>
      </c>
      <c r="E60" s="63" t="s">
        <v>96</v>
      </c>
      <c r="F60" s="29" t="s">
        <v>112</v>
      </c>
      <c r="G60" s="29" t="s">
        <v>40</v>
      </c>
      <c r="H60" s="56"/>
      <c r="I60" s="56">
        <f t="shared" ref="I60:I81" si="16">IF(G60="D",H60*C60,"")</f>
        <v>0</v>
      </c>
      <c r="J60" s="57" t="str">
        <f t="shared" ref="J60:J81" si="17">IF(G60="D","",H60*C60)</f>
        <v/>
      </c>
    </row>
    <row r="61" spans="1:11" ht="12.75" customHeight="1">
      <c r="A61" s="28" t="s">
        <v>17</v>
      </c>
      <c r="B61" s="81"/>
      <c r="C61" s="17"/>
      <c r="D61" s="16"/>
      <c r="E61" s="80" t="s">
        <v>93</v>
      </c>
      <c r="F61" s="29"/>
      <c r="G61" s="29"/>
      <c r="H61" s="56"/>
      <c r="I61" s="56"/>
      <c r="J61" s="57"/>
    </row>
    <row r="62" spans="1:11">
      <c r="A62" s="15">
        <v>1</v>
      </c>
      <c r="B62" s="63"/>
      <c r="C62" s="33">
        <v>18</v>
      </c>
      <c r="D62" s="16" t="s">
        <v>42</v>
      </c>
      <c r="E62" s="63" t="s">
        <v>97</v>
      </c>
      <c r="F62" s="29"/>
      <c r="G62" s="29" t="s">
        <v>40</v>
      </c>
      <c r="H62" s="56"/>
      <c r="I62" s="56">
        <f t="shared" si="16"/>
        <v>0</v>
      </c>
      <c r="J62" s="57" t="str">
        <f t="shared" si="17"/>
        <v/>
      </c>
    </row>
    <row r="63" spans="1:11" ht="12.75" customHeight="1">
      <c r="A63" s="15">
        <f t="shared" ref="A63:A68" si="18">1+A62</f>
        <v>2</v>
      </c>
      <c r="B63" s="102"/>
      <c r="C63" s="33">
        <v>60</v>
      </c>
      <c r="D63" s="16" t="s">
        <v>42</v>
      </c>
      <c r="E63" s="102" t="s">
        <v>128</v>
      </c>
      <c r="F63" s="29"/>
      <c r="G63" s="29" t="s">
        <v>40</v>
      </c>
      <c r="H63" s="56"/>
      <c r="I63" s="56">
        <f t="shared" si="16"/>
        <v>0</v>
      </c>
      <c r="J63" s="57" t="str">
        <f t="shared" ref="J63:J65" si="19">IF(G63="D","",H63*C63)</f>
        <v/>
      </c>
    </row>
    <row r="64" spans="1:11" ht="12.75" customHeight="1">
      <c r="A64" s="15">
        <f t="shared" si="18"/>
        <v>3</v>
      </c>
      <c r="B64" s="102"/>
      <c r="C64" s="17">
        <v>2</v>
      </c>
      <c r="D64" s="16" t="s">
        <v>2</v>
      </c>
      <c r="E64" s="102" t="s">
        <v>127</v>
      </c>
      <c r="F64" s="29"/>
      <c r="G64" s="29" t="s">
        <v>40</v>
      </c>
      <c r="H64" s="56"/>
      <c r="I64" s="56">
        <f t="shared" si="16"/>
        <v>0</v>
      </c>
      <c r="J64" s="57" t="str">
        <f t="shared" ref="J64" si="20">IF(G64="D","",H64*C64)</f>
        <v/>
      </c>
    </row>
    <row r="65" spans="1:10" ht="12.75" customHeight="1">
      <c r="A65" s="15">
        <f t="shared" si="18"/>
        <v>4</v>
      </c>
      <c r="B65" s="102"/>
      <c r="C65" s="17">
        <v>15</v>
      </c>
      <c r="D65" s="16" t="s">
        <v>2</v>
      </c>
      <c r="E65" s="102" t="s">
        <v>129</v>
      </c>
      <c r="F65" s="29"/>
      <c r="G65" s="29" t="s">
        <v>40</v>
      </c>
      <c r="H65" s="56"/>
      <c r="I65" s="56">
        <f t="shared" si="16"/>
        <v>0</v>
      </c>
      <c r="J65" s="57" t="str">
        <f t="shared" si="19"/>
        <v/>
      </c>
    </row>
    <row r="66" spans="1:10" ht="12.75" customHeight="1">
      <c r="A66" s="15">
        <f t="shared" si="18"/>
        <v>5</v>
      </c>
      <c r="B66" s="102"/>
      <c r="C66" s="17">
        <v>4</v>
      </c>
      <c r="D66" s="16" t="s">
        <v>2</v>
      </c>
      <c r="E66" s="102" t="s">
        <v>130</v>
      </c>
      <c r="F66" s="29"/>
      <c r="G66" s="29" t="s">
        <v>40</v>
      </c>
      <c r="H66" s="56"/>
      <c r="I66" s="56">
        <f t="shared" si="16"/>
        <v>0</v>
      </c>
      <c r="J66" s="57" t="str">
        <f t="shared" si="17"/>
        <v/>
      </c>
    </row>
    <row r="67" spans="1:10" ht="12.75" customHeight="1">
      <c r="A67" s="15">
        <f t="shared" si="18"/>
        <v>6</v>
      </c>
      <c r="B67" s="102"/>
      <c r="C67" s="17">
        <v>1</v>
      </c>
      <c r="D67" s="16" t="s">
        <v>2</v>
      </c>
      <c r="E67" s="102" t="s">
        <v>131</v>
      </c>
      <c r="F67" s="29"/>
      <c r="G67" s="29" t="s">
        <v>40</v>
      </c>
      <c r="H67" s="56"/>
      <c r="I67" s="56">
        <f t="shared" si="16"/>
        <v>0</v>
      </c>
      <c r="J67" s="57" t="str">
        <f t="shared" ref="J67" si="21">IF(G67="D","",H67*C67)</f>
        <v/>
      </c>
    </row>
    <row r="68" spans="1:10" ht="12.75" customHeight="1">
      <c r="A68" s="15">
        <f t="shared" si="18"/>
        <v>7</v>
      </c>
      <c r="B68" s="63"/>
      <c r="C68" s="33">
        <v>70</v>
      </c>
      <c r="D68" s="16" t="s">
        <v>42</v>
      </c>
      <c r="E68" s="63" t="s">
        <v>98</v>
      </c>
      <c r="F68" s="29"/>
      <c r="G68" s="29" t="s">
        <v>40</v>
      </c>
      <c r="H68" s="56"/>
      <c r="I68" s="56">
        <f t="shared" si="16"/>
        <v>0</v>
      </c>
      <c r="J68" s="57" t="str">
        <f t="shared" si="17"/>
        <v/>
      </c>
    </row>
    <row r="69" spans="1:10" ht="12.75" customHeight="1">
      <c r="A69" s="15">
        <f t="shared" ref="A69:A88" si="22">1+A68</f>
        <v>8</v>
      </c>
      <c r="B69" s="63"/>
      <c r="C69" s="33">
        <v>80</v>
      </c>
      <c r="D69" s="16" t="s">
        <v>42</v>
      </c>
      <c r="E69" s="63" t="s">
        <v>99</v>
      </c>
      <c r="F69" s="29"/>
      <c r="G69" s="29" t="s">
        <v>40</v>
      </c>
      <c r="H69" s="56"/>
      <c r="I69" s="56">
        <f t="shared" si="16"/>
        <v>0</v>
      </c>
      <c r="J69" s="57" t="str">
        <f t="shared" si="17"/>
        <v/>
      </c>
    </row>
    <row r="70" spans="1:10" ht="25.5">
      <c r="A70" s="15">
        <f t="shared" si="22"/>
        <v>9</v>
      </c>
      <c r="B70" s="63"/>
      <c r="C70" s="33">
        <v>90</v>
      </c>
      <c r="D70" s="16" t="s">
        <v>42</v>
      </c>
      <c r="E70" s="63" t="s">
        <v>117</v>
      </c>
      <c r="F70" s="29"/>
      <c r="G70" s="29" t="s">
        <v>40</v>
      </c>
      <c r="H70" s="56"/>
      <c r="I70" s="56">
        <f t="shared" si="16"/>
        <v>0</v>
      </c>
      <c r="J70" s="57" t="str">
        <f t="shared" si="17"/>
        <v/>
      </c>
    </row>
    <row r="71" spans="1:10">
      <c r="A71" s="15">
        <f t="shared" si="22"/>
        <v>10</v>
      </c>
      <c r="B71" s="63"/>
      <c r="C71" s="17">
        <v>80</v>
      </c>
      <c r="D71" s="16" t="s">
        <v>2</v>
      </c>
      <c r="E71" s="63" t="s">
        <v>118</v>
      </c>
      <c r="F71" s="29"/>
      <c r="G71" s="29" t="s">
        <v>40</v>
      </c>
      <c r="H71" s="56"/>
      <c r="I71" s="56">
        <f t="shared" si="16"/>
        <v>0</v>
      </c>
      <c r="J71" s="57" t="str">
        <f t="shared" si="17"/>
        <v/>
      </c>
    </row>
    <row r="72" spans="1:10" ht="25.5">
      <c r="A72" s="15">
        <f t="shared" si="22"/>
        <v>11</v>
      </c>
      <c r="B72" s="102"/>
      <c r="C72" s="33">
        <v>6</v>
      </c>
      <c r="D72" s="16" t="s">
        <v>42</v>
      </c>
      <c r="E72" s="102" t="s">
        <v>132</v>
      </c>
      <c r="F72" s="29"/>
      <c r="G72" s="29" t="s">
        <v>40</v>
      </c>
      <c r="H72" s="56"/>
      <c r="I72" s="56">
        <f t="shared" ref="I72" si="23">IF(G72="D",H72*C72,"")</f>
        <v>0</v>
      </c>
      <c r="J72" s="57" t="str">
        <f t="shared" ref="J72" si="24">IF(G72="D","",H72*C72)</f>
        <v/>
      </c>
    </row>
    <row r="73" spans="1:10" ht="12.75" customHeight="1">
      <c r="A73" s="15">
        <f t="shared" si="22"/>
        <v>12</v>
      </c>
      <c r="B73" s="63"/>
      <c r="C73" s="17">
        <v>61</v>
      </c>
      <c r="D73" s="16" t="s">
        <v>2</v>
      </c>
      <c r="E73" s="64" t="s">
        <v>100</v>
      </c>
      <c r="F73" s="29"/>
      <c r="G73" s="29" t="s">
        <v>40</v>
      </c>
      <c r="H73" s="56"/>
      <c r="I73" s="56">
        <f t="shared" si="16"/>
        <v>0</v>
      </c>
      <c r="J73" s="57" t="str">
        <f t="shared" si="17"/>
        <v/>
      </c>
    </row>
    <row r="74" spans="1:10" ht="25.5">
      <c r="A74" s="15">
        <f t="shared" si="22"/>
        <v>13</v>
      </c>
      <c r="B74" s="63"/>
      <c r="C74" s="17">
        <v>1</v>
      </c>
      <c r="D74" s="16" t="s">
        <v>102</v>
      </c>
      <c r="E74" s="64" t="s">
        <v>101</v>
      </c>
      <c r="F74" s="29"/>
      <c r="G74" s="29" t="s">
        <v>40</v>
      </c>
      <c r="H74" s="56"/>
      <c r="I74" s="56">
        <f t="shared" si="16"/>
        <v>0</v>
      </c>
      <c r="J74" s="57" t="str">
        <f t="shared" si="17"/>
        <v/>
      </c>
    </row>
    <row r="75" spans="1:10" ht="14.25" customHeight="1">
      <c r="A75" s="15">
        <f t="shared" si="22"/>
        <v>14</v>
      </c>
      <c r="B75" s="63"/>
      <c r="C75" s="17">
        <v>1</v>
      </c>
      <c r="D75" s="16" t="s">
        <v>102</v>
      </c>
      <c r="E75" s="64" t="s">
        <v>103</v>
      </c>
      <c r="F75" s="29"/>
      <c r="G75" s="29" t="s">
        <v>40</v>
      </c>
      <c r="H75" s="56"/>
      <c r="I75" s="56">
        <f t="shared" si="16"/>
        <v>0</v>
      </c>
      <c r="J75" s="57" t="str">
        <f t="shared" si="17"/>
        <v/>
      </c>
    </row>
    <row r="76" spans="1:10" ht="51">
      <c r="A76" s="15">
        <f t="shared" si="22"/>
        <v>15</v>
      </c>
      <c r="B76" s="63"/>
      <c r="C76" s="17">
        <v>4</v>
      </c>
      <c r="D76" s="16" t="s">
        <v>2</v>
      </c>
      <c r="E76" s="64" t="s">
        <v>119</v>
      </c>
      <c r="F76" s="29"/>
      <c r="G76" s="29" t="s">
        <v>40</v>
      </c>
      <c r="H76" s="56"/>
      <c r="I76" s="56">
        <f t="shared" si="16"/>
        <v>0</v>
      </c>
      <c r="J76" s="57" t="str">
        <f t="shared" si="17"/>
        <v/>
      </c>
    </row>
    <row r="77" spans="1:10" ht="25.5">
      <c r="A77" s="15">
        <f t="shared" si="22"/>
        <v>16</v>
      </c>
      <c r="B77" s="100"/>
      <c r="C77" s="33">
        <v>2</v>
      </c>
      <c r="D77" s="16" t="s">
        <v>42</v>
      </c>
      <c r="E77" s="64" t="s">
        <v>120</v>
      </c>
      <c r="F77" s="29"/>
      <c r="G77" s="29" t="s">
        <v>40</v>
      </c>
      <c r="H77" s="56"/>
      <c r="I77" s="56">
        <f t="shared" ref="I77" si="25">IF(G77="D",H77*C77,"")</f>
        <v>0</v>
      </c>
      <c r="J77" s="57" t="str">
        <f t="shared" ref="J77" si="26">IF(G77="D","",H77*C77)</f>
        <v/>
      </c>
    </row>
    <row r="78" spans="1:10">
      <c r="A78" s="15">
        <f t="shared" si="22"/>
        <v>17</v>
      </c>
      <c r="B78" s="63"/>
      <c r="C78" s="17">
        <v>52</v>
      </c>
      <c r="D78" s="16" t="s">
        <v>2</v>
      </c>
      <c r="E78" s="64" t="s">
        <v>105</v>
      </c>
      <c r="F78" s="29"/>
      <c r="G78" s="29" t="s">
        <v>40</v>
      </c>
      <c r="H78" s="56"/>
      <c r="I78" s="56">
        <f t="shared" si="16"/>
        <v>0</v>
      </c>
      <c r="J78" s="57" t="str">
        <f t="shared" si="17"/>
        <v/>
      </c>
    </row>
    <row r="79" spans="1:10" ht="14.25" customHeight="1">
      <c r="A79" s="15">
        <f t="shared" si="22"/>
        <v>18</v>
      </c>
      <c r="B79" s="79"/>
      <c r="C79" s="17">
        <v>52</v>
      </c>
      <c r="D79" s="16" t="s">
        <v>2</v>
      </c>
      <c r="E79" s="64" t="s">
        <v>106</v>
      </c>
      <c r="F79" s="29"/>
      <c r="G79" s="29" t="s">
        <v>40</v>
      </c>
      <c r="H79" s="56"/>
      <c r="I79" s="56">
        <f t="shared" ref="I79:I80" si="27">IF(G79="D",H79*C79,"")</f>
        <v>0</v>
      </c>
      <c r="J79" s="57" t="str">
        <f t="shared" ref="J79:J80" si="28">IF(G79="D","",H79*C79)</f>
        <v/>
      </c>
    </row>
    <row r="80" spans="1:10">
      <c r="A80" s="15">
        <f t="shared" si="22"/>
        <v>19</v>
      </c>
      <c r="B80" s="79"/>
      <c r="C80" s="17">
        <v>1</v>
      </c>
      <c r="D80" s="16" t="s">
        <v>41</v>
      </c>
      <c r="E80" s="64" t="s">
        <v>104</v>
      </c>
      <c r="F80" s="29"/>
      <c r="G80" s="29" t="s">
        <v>40</v>
      </c>
      <c r="H80" s="56"/>
      <c r="I80" s="56">
        <f t="shared" si="27"/>
        <v>0</v>
      </c>
      <c r="J80" s="57" t="str">
        <f t="shared" si="28"/>
        <v/>
      </c>
    </row>
    <row r="81" spans="1:10">
      <c r="A81" s="15">
        <f t="shared" si="22"/>
        <v>20</v>
      </c>
      <c r="B81" s="63"/>
      <c r="C81" s="17">
        <v>1</v>
      </c>
      <c r="D81" s="16" t="s">
        <v>41</v>
      </c>
      <c r="E81" s="79" t="s">
        <v>59</v>
      </c>
      <c r="F81" s="29"/>
      <c r="G81" s="29" t="s">
        <v>40</v>
      </c>
      <c r="H81" s="56"/>
      <c r="I81" s="56">
        <f t="shared" si="16"/>
        <v>0</v>
      </c>
      <c r="J81" s="57" t="str">
        <f t="shared" si="17"/>
        <v/>
      </c>
    </row>
    <row r="82" spans="1:10">
      <c r="A82" s="15">
        <f t="shared" si="22"/>
        <v>21</v>
      </c>
      <c r="B82" s="63"/>
      <c r="C82" s="17">
        <v>4</v>
      </c>
      <c r="D82" s="16" t="s">
        <v>50</v>
      </c>
      <c r="E82" s="78" t="s">
        <v>60</v>
      </c>
      <c r="F82" s="29"/>
      <c r="G82" s="29" t="s">
        <v>26</v>
      </c>
      <c r="H82" s="56"/>
      <c r="I82" s="56" t="str">
        <f t="shared" ref="I82" si="29">IF(G82="D",H82*C82,"")</f>
        <v/>
      </c>
      <c r="J82" s="57">
        <f t="shared" ref="J82" si="30">IF(G82="D","",H82*C82)</f>
        <v>0</v>
      </c>
    </row>
    <row r="83" spans="1:10">
      <c r="A83" s="15">
        <f t="shared" si="22"/>
        <v>22</v>
      </c>
      <c r="B83" s="63"/>
      <c r="C83" s="17">
        <v>24</v>
      </c>
      <c r="D83" s="16" t="s">
        <v>50</v>
      </c>
      <c r="E83" s="78" t="s">
        <v>61</v>
      </c>
      <c r="F83" s="29"/>
      <c r="G83" s="29" t="s">
        <v>26</v>
      </c>
      <c r="H83" s="56"/>
      <c r="I83" s="56" t="str">
        <f t="shared" ref="I83:I84" si="31">IF(G83="D",H83*C83,"")</f>
        <v/>
      </c>
      <c r="J83" s="57">
        <f t="shared" ref="J83:J84" si="32">IF(G83="D","",H83*C83)</f>
        <v>0</v>
      </c>
    </row>
    <row r="84" spans="1:10" ht="25.5">
      <c r="A84" s="15">
        <f t="shared" si="22"/>
        <v>23</v>
      </c>
      <c r="B84" s="100"/>
      <c r="C84" s="17">
        <v>4</v>
      </c>
      <c r="D84" s="16" t="s">
        <v>50</v>
      </c>
      <c r="E84" s="99" t="s">
        <v>121</v>
      </c>
      <c r="F84" s="29"/>
      <c r="G84" s="29" t="s">
        <v>26</v>
      </c>
      <c r="H84" s="56"/>
      <c r="I84" s="56" t="str">
        <f t="shared" si="31"/>
        <v/>
      </c>
      <c r="J84" s="57">
        <f t="shared" si="32"/>
        <v>0</v>
      </c>
    </row>
    <row r="85" spans="1:10">
      <c r="A85" s="15">
        <f t="shared" si="22"/>
        <v>24</v>
      </c>
      <c r="B85" s="63"/>
      <c r="C85" s="17">
        <v>4</v>
      </c>
      <c r="D85" s="16" t="s">
        <v>50</v>
      </c>
      <c r="E85" s="78" t="s">
        <v>63</v>
      </c>
      <c r="F85" s="29"/>
      <c r="G85" s="29" t="s">
        <v>26</v>
      </c>
      <c r="H85" s="56"/>
      <c r="I85" s="56" t="str">
        <f t="shared" ref="I85:I87" si="33">IF(G85="D",H85*C85,"")</f>
        <v/>
      </c>
      <c r="J85" s="57">
        <f t="shared" ref="J85:J87" si="34">IF(G85="D","",H85*C85)</f>
        <v>0</v>
      </c>
    </row>
    <row r="86" spans="1:10">
      <c r="A86" s="15">
        <f t="shared" si="22"/>
        <v>25</v>
      </c>
      <c r="B86" s="63"/>
      <c r="C86" s="17">
        <v>4</v>
      </c>
      <c r="D86" s="16" t="s">
        <v>50</v>
      </c>
      <c r="E86" s="78" t="s">
        <v>62</v>
      </c>
      <c r="F86" s="29"/>
      <c r="G86" s="29" t="s">
        <v>26</v>
      </c>
      <c r="H86" s="56"/>
      <c r="I86" s="56" t="str">
        <f t="shared" si="33"/>
        <v/>
      </c>
      <c r="J86" s="57">
        <f t="shared" si="34"/>
        <v>0</v>
      </c>
    </row>
    <row r="87" spans="1:10">
      <c r="A87" s="15">
        <f t="shared" si="22"/>
        <v>26</v>
      </c>
      <c r="B87" s="63"/>
      <c r="C87" s="17">
        <v>2</v>
      </c>
      <c r="D87" s="16" t="s">
        <v>50</v>
      </c>
      <c r="E87" s="78" t="s">
        <v>64</v>
      </c>
      <c r="F87" s="29"/>
      <c r="G87" s="29" t="s">
        <v>26</v>
      </c>
      <c r="H87" s="56"/>
      <c r="I87" s="56" t="str">
        <f t="shared" si="33"/>
        <v/>
      </c>
      <c r="J87" s="57">
        <f t="shared" si="34"/>
        <v>0</v>
      </c>
    </row>
    <row r="88" spans="1:10">
      <c r="A88" s="15">
        <f t="shared" si="22"/>
        <v>27</v>
      </c>
      <c r="B88" s="63"/>
      <c r="C88" s="17">
        <v>4</v>
      </c>
      <c r="D88" s="16" t="s">
        <v>50</v>
      </c>
      <c r="E88" s="78" t="s">
        <v>60</v>
      </c>
      <c r="F88" s="29"/>
      <c r="G88" s="29" t="s">
        <v>26</v>
      </c>
      <c r="H88" s="56"/>
      <c r="I88" s="56" t="str">
        <f t="shared" ref="I88" si="35">IF(G88="D",H88*C88,"")</f>
        <v/>
      </c>
      <c r="J88" s="57">
        <f t="shared" ref="J88" si="36">IF(G88="D","",H88*C88)</f>
        <v>0</v>
      </c>
    </row>
    <row r="89" spans="1:10" ht="14.25" customHeight="1">
      <c r="A89" s="28"/>
      <c r="B89" s="63"/>
      <c r="C89" s="17"/>
      <c r="D89" s="16"/>
      <c r="E89" s="64"/>
      <c r="F89" s="29"/>
      <c r="G89" s="29"/>
      <c r="H89" s="56"/>
      <c r="I89" s="56"/>
      <c r="J89" s="57"/>
    </row>
    <row r="90" spans="1:10" ht="14.25" customHeight="1">
      <c r="A90" s="24">
        <f>A14</f>
        <v>4</v>
      </c>
      <c r="B90" s="63"/>
      <c r="C90" s="17"/>
      <c r="D90" s="16"/>
      <c r="E90" s="38" t="str">
        <f>E14</f>
        <v>Elektroinstalace osvětlení, zásuvky</v>
      </c>
      <c r="F90" s="35"/>
      <c r="G90" s="35"/>
      <c r="H90" s="56"/>
      <c r="I90" s="70"/>
      <c r="J90" s="58"/>
    </row>
    <row r="91" spans="1:10" ht="12.75" customHeight="1">
      <c r="A91" s="28" t="s">
        <v>18</v>
      </c>
      <c r="B91" s="63"/>
      <c r="C91" s="17"/>
      <c r="D91" s="16"/>
      <c r="E91" s="63"/>
      <c r="F91" s="29"/>
      <c r="G91" s="29"/>
      <c r="H91" s="56"/>
      <c r="I91" s="56" t="str">
        <f t="shared" ref="I91" si="37">IF(G91="D",H91*C91,"")</f>
        <v/>
      </c>
      <c r="J91" s="57">
        <f t="shared" ref="J91" si="38">IF(G91="D","",H91*C91)</f>
        <v>0</v>
      </c>
    </row>
    <row r="92" spans="1:10" ht="12.75" customHeight="1">
      <c r="A92" s="28"/>
      <c r="B92" s="63"/>
      <c r="C92" s="33"/>
      <c r="D92" s="16"/>
      <c r="E92" s="63"/>
      <c r="F92" s="40"/>
      <c r="G92" s="40"/>
      <c r="H92" s="56"/>
      <c r="I92" s="56"/>
      <c r="J92" s="57"/>
    </row>
    <row r="93" spans="1:10" ht="12.75" customHeight="1">
      <c r="A93" s="28"/>
      <c r="B93" s="63"/>
      <c r="C93" s="33"/>
      <c r="D93" s="16"/>
      <c r="E93" s="63"/>
      <c r="F93" s="29"/>
      <c r="G93" s="29"/>
      <c r="H93" s="56"/>
      <c r="I93" s="56"/>
      <c r="J93" s="57"/>
    </row>
    <row r="94" spans="1:10" ht="12.75" customHeight="1">
      <c r="A94" s="24">
        <f>A15</f>
        <v>5</v>
      </c>
      <c r="B94" s="63"/>
      <c r="C94" s="33"/>
      <c r="D94" s="16"/>
      <c r="E94" s="26" t="str">
        <f>E15</f>
        <v>Ostatní montážní práce</v>
      </c>
      <c r="F94" s="27"/>
      <c r="G94" s="27"/>
      <c r="H94" s="56"/>
      <c r="I94" s="70"/>
      <c r="J94" s="58"/>
    </row>
    <row r="95" spans="1:10" ht="12.75" customHeight="1">
      <c r="A95" s="28"/>
      <c r="B95" s="63"/>
      <c r="C95" s="17"/>
      <c r="D95" s="16"/>
      <c r="E95" s="39"/>
      <c r="F95" s="40"/>
      <c r="G95" s="40"/>
      <c r="H95" s="56"/>
      <c r="I95" s="56" t="str">
        <f t="shared" ref="I95" si="39">IF(G95="D",H95*C95,"")</f>
        <v/>
      </c>
      <c r="J95" s="57">
        <f t="shared" ref="J95" si="40">IF(G95="D","",H95*C95)</f>
        <v>0</v>
      </c>
    </row>
    <row r="96" spans="1:10">
      <c r="A96" s="28"/>
      <c r="B96" s="63"/>
      <c r="C96" s="17"/>
      <c r="D96" s="16"/>
      <c r="E96" s="18"/>
      <c r="F96" s="18"/>
      <c r="G96" s="66"/>
      <c r="H96" s="56"/>
      <c r="I96" s="56"/>
      <c r="J96" s="57"/>
    </row>
    <row r="97" spans="1:10" ht="12.75" customHeight="1">
      <c r="A97" s="24">
        <f>A16</f>
        <v>6</v>
      </c>
      <c r="B97" s="25"/>
      <c r="C97" s="17"/>
      <c r="D97" s="16"/>
      <c r="E97" s="26" t="str">
        <f>E16</f>
        <v>Jiné - dokumetace, SW, zkoušky, školení, revize, doprava, ...</v>
      </c>
      <c r="F97" s="66"/>
      <c r="G97" s="27"/>
      <c r="H97" s="56"/>
      <c r="I97" s="70"/>
      <c r="J97" s="58"/>
    </row>
    <row r="98" spans="1:10" ht="25.5">
      <c r="A98" s="28" t="s">
        <v>19</v>
      </c>
      <c r="B98" s="63"/>
      <c r="C98" s="17">
        <v>1</v>
      </c>
      <c r="D98" s="16" t="s">
        <v>43</v>
      </c>
      <c r="E98" s="63" t="s">
        <v>107</v>
      </c>
      <c r="F98" s="66"/>
      <c r="G98" s="29" t="s">
        <v>39</v>
      </c>
      <c r="H98" s="56"/>
      <c r="I98" s="56" t="str">
        <f t="shared" ref="I98" si="41">IF(G98="D",H98*C98,"")</f>
        <v/>
      </c>
      <c r="J98" s="57">
        <f t="shared" ref="J98" si="42">IF(G98="D","",H98*C98)</f>
        <v>0</v>
      </c>
    </row>
    <row r="99" spans="1:10" ht="12.75" customHeight="1">
      <c r="A99" s="28" t="s">
        <v>20</v>
      </c>
      <c r="B99" s="83" t="s">
        <v>109</v>
      </c>
      <c r="C99" s="17">
        <v>1</v>
      </c>
      <c r="D99" s="16" t="s">
        <v>43</v>
      </c>
      <c r="E99" s="63" t="s">
        <v>108</v>
      </c>
      <c r="F99" s="66"/>
      <c r="G99" s="29" t="s">
        <v>39</v>
      </c>
      <c r="H99" s="56"/>
      <c r="I99" s="56" t="str">
        <f t="shared" ref="I99:I103" si="43">IF(G99="D",H99*C99,"")</f>
        <v/>
      </c>
      <c r="J99" s="57">
        <f t="shared" ref="J99:J103" si="44">IF(G99="D","",H99*C99)</f>
        <v>0</v>
      </c>
    </row>
    <row r="100" spans="1:10" ht="25.5">
      <c r="A100" s="28" t="s">
        <v>21</v>
      </c>
      <c r="B100" s="63"/>
      <c r="C100" s="17">
        <v>1</v>
      </c>
      <c r="D100" s="16" t="s">
        <v>43</v>
      </c>
      <c r="E100" s="63" t="s">
        <v>35</v>
      </c>
      <c r="F100" s="66"/>
      <c r="G100" s="29" t="s">
        <v>39</v>
      </c>
      <c r="H100" s="56"/>
      <c r="I100" s="56" t="str">
        <f t="shared" si="43"/>
        <v/>
      </c>
      <c r="J100" s="57">
        <f t="shared" si="44"/>
        <v>0</v>
      </c>
    </row>
    <row r="101" spans="1:10" ht="12.75" customHeight="1">
      <c r="A101" s="28" t="s">
        <v>22</v>
      </c>
      <c r="B101" s="63"/>
      <c r="C101" s="17">
        <v>1</v>
      </c>
      <c r="D101" s="16" t="s">
        <v>43</v>
      </c>
      <c r="E101" s="63" t="s">
        <v>36</v>
      </c>
      <c r="F101" s="66"/>
      <c r="G101" s="29" t="s">
        <v>39</v>
      </c>
      <c r="H101" s="56"/>
      <c r="I101" s="56" t="str">
        <f t="shared" si="43"/>
        <v/>
      </c>
      <c r="J101" s="57">
        <f t="shared" si="44"/>
        <v>0</v>
      </c>
    </row>
    <row r="102" spans="1:10" ht="12.75" customHeight="1">
      <c r="A102" s="28"/>
      <c r="B102" s="63"/>
      <c r="C102" s="17">
        <v>1</v>
      </c>
      <c r="D102" s="16" t="s">
        <v>43</v>
      </c>
      <c r="E102" s="63" t="s">
        <v>37</v>
      </c>
      <c r="F102" s="66"/>
      <c r="G102" s="29" t="s">
        <v>39</v>
      </c>
      <c r="H102" s="56"/>
      <c r="I102" s="56" t="str">
        <f t="shared" si="43"/>
        <v/>
      </c>
      <c r="J102" s="57">
        <f t="shared" si="44"/>
        <v>0</v>
      </c>
    </row>
    <row r="103" spans="1:10" ht="12.75" customHeight="1">
      <c r="A103" s="28" t="s">
        <v>23</v>
      </c>
      <c r="B103" s="63"/>
      <c r="C103" s="17">
        <v>1</v>
      </c>
      <c r="D103" s="16" t="s">
        <v>43</v>
      </c>
      <c r="E103" s="63" t="s">
        <v>38</v>
      </c>
      <c r="F103" s="66"/>
      <c r="G103" s="29" t="s">
        <v>39</v>
      </c>
      <c r="H103" s="56"/>
      <c r="I103" s="56" t="str">
        <f t="shared" si="43"/>
        <v/>
      </c>
      <c r="J103" s="57">
        <f t="shared" si="44"/>
        <v>0</v>
      </c>
    </row>
    <row r="104" spans="1:10" ht="14.25" customHeight="1" thickBot="1">
      <c r="A104" s="41"/>
      <c r="B104" s="42"/>
      <c r="C104" s="43"/>
      <c r="D104" s="44"/>
      <c r="E104" s="45"/>
      <c r="F104" s="45"/>
      <c r="G104" s="45"/>
      <c r="H104" s="59"/>
      <c r="I104" s="59"/>
      <c r="J104" s="60"/>
    </row>
  </sheetData>
  <mergeCells count="28">
    <mergeCell ref="F3:H3"/>
    <mergeCell ref="E57:F57"/>
    <mergeCell ref="A2:B2"/>
    <mergeCell ref="A3:B3"/>
    <mergeCell ref="A4:B4"/>
    <mergeCell ref="C2:E2"/>
    <mergeCell ref="C3:E3"/>
    <mergeCell ref="E14:F14"/>
    <mergeCell ref="E24:F24"/>
    <mergeCell ref="E25:F25"/>
    <mergeCell ref="E16:F16"/>
    <mergeCell ref="E11:F11"/>
    <mergeCell ref="E12:F12"/>
    <mergeCell ref="E13:F13"/>
    <mergeCell ref="E15:F15"/>
    <mergeCell ref="E17:F17"/>
    <mergeCell ref="E18:F18"/>
    <mergeCell ref="E19:F19"/>
    <mergeCell ref="E20:F20"/>
    <mergeCell ref="E21:F21"/>
    <mergeCell ref="E23:F23"/>
    <mergeCell ref="E22:F22"/>
    <mergeCell ref="C4:E4"/>
    <mergeCell ref="E6:F6"/>
    <mergeCell ref="E10:F10"/>
    <mergeCell ref="E8:F8"/>
    <mergeCell ref="E9:F9"/>
    <mergeCell ref="E7:F7"/>
  </mergeCells>
  <pageMargins left="0.39370078740157483" right="0.39370078740157483" top="0.98425196850393704" bottom="0.98425196850393704" header="0.59055118110236227" footer="0.39370078740157483"/>
  <pageSetup paperSize="9" firstPageNumber="0" orientation="landscape" r:id="rId1"/>
  <headerFooter>
    <oddHeader>&amp;L&amp;"Arial,Obyčejné"&amp;G&amp;C&amp;"Arial,Tučné"&amp;12Cenová kalkulace&amp;"Arial CE,Obyčejné"&amp;10
&amp;"Arial,Obyčejné"&amp;8&amp;A&amp;R&amp;"Arial,Obyčejné"&amp;8 2.3.&amp;P/&amp;N</oddHeader>
    <oddFooter>&amp;L&amp;"Arial,Tučné"&amp;8Vysvětlivky k rozsahu činností:
D&amp;"Arial,Obyčejné" Dodávka; &amp;"Arial,Tučné"S&amp;"Arial,Obyčejné" Služby a réžie;
&amp;"Arial,Tučné"M&amp;"Arial,Obyčejné" Montáž/demontáž;
&amp;"Arial,Tučné"P&amp;"Arial,Obyčejné" Připojení, zapojení</oddFooter>
  </headerFooter>
  <rowBreaks count="3" manualBreakCount="3">
    <brk id="19" max="9" man="1"/>
    <brk id="52" max="9" man="1"/>
    <brk id="84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18070009</vt:lpstr>
      <vt:lpstr>'18070009'!Názvy_tisku</vt:lpstr>
      <vt:lpstr>'18070009'!Oblast_tisku</vt:lpstr>
    </vt:vector>
  </TitlesOfParts>
  <Company>SES Bohemia Engineering,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Technická Obchodní Specifikace</dc:title>
  <dc:subject/>
  <dc:creator>jirikrupa</dc:creator>
  <cp:keywords/>
  <dc:description>Technická Obchodní Specifikace - TOS</dc:description>
  <cp:lastModifiedBy>Markéta Neyová</cp:lastModifiedBy>
  <cp:revision>1</cp:revision>
  <cp:lastPrinted>2018-07-24T11:57:06Z</cp:lastPrinted>
  <dcterms:created xsi:type="dcterms:W3CDTF">2004-01-21T16:24:47Z</dcterms:created>
  <dcterms:modified xsi:type="dcterms:W3CDTF">2018-07-24T13:57:38Z</dcterms:modified>
</cp:coreProperties>
</file>